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zolnierowicz\Desktop\nie ruszać\"/>
    </mc:Choice>
  </mc:AlternateContent>
  <xr:revisionPtr revIDLastSave="0" documentId="13_ncr:1_{DCC7D5BC-BB98-4FBD-8ABB-FF474F84675F}" xr6:coauthVersionLast="47" xr6:coauthVersionMax="47" xr10:uidLastSave="{00000000-0000-0000-0000-000000000000}"/>
  <bookViews>
    <workbookView xWindow="5865" yWindow="0" windowWidth="21600" windowHeight="11385" xr2:uid="{00000000-000D-0000-FFFF-FFFF00000000}"/>
  </bookViews>
  <sheets>
    <sheet name="2021-2022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" l="1"/>
  <c r="C166" i="6"/>
  <c r="C117" i="6"/>
  <c r="F117" i="6" s="1"/>
  <c r="C176" i="6"/>
  <c r="C164" i="6"/>
  <c r="C163" i="6"/>
  <c r="C155" i="6"/>
  <c r="C13" i="6"/>
  <c r="C30" i="6"/>
  <c r="C152" i="6"/>
  <c r="G152" i="6" s="1"/>
  <c r="C150" i="6"/>
  <c r="F29" i="6"/>
  <c r="F25" i="6"/>
  <c r="F23" i="6"/>
  <c r="G21" i="6"/>
  <c r="G19" i="6"/>
  <c r="F17" i="6"/>
  <c r="G16" i="6"/>
  <c r="F7" i="6"/>
  <c r="F27" i="6"/>
  <c r="G99" i="6"/>
  <c r="G184" i="6"/>
  <c r="G115" i="6"/>
  <c r="G83" i="6"/>
  <c r="G28" i="6"/>
  <c r="G20" i="6"/>
  <c r="F180" i="6"/>
  <c r="F15" i="6"/>
  <c r="G24" i="6"/>
  <c r="C159" i="6"/>
  <c r="C157" i="6"/>
  <c r="F157" i="6" s="1"/>
  <c r="C149" i="6"/>
  <c r="F149" i="6" s="1"/>
  <c r="G150" i="6"/>
  <c r="G50" i="6"/>
  <c r="G85" i="6"/>
  <c r="G61" i="6"/>
  <c r="G15" i="6"/>
  <c r="C151" i="6"/>
  <c r="F131" i="6"/>
  <c r="C175" i="6"/>
  <c r="C70" i="6"/>
  <c r="G70" i="6" s="1"/>
  <c r="C86" i="6"/>
  <c r="G116" i="6"/>
  <c r="C173" i="6"/>
  <c r="G187" i="6"/>
  <c r="F187" i="6"/>
  <c r="G186" i="6"/>
  <c r="F186" i="6"/>
  <c r="G185" i="6"/>
  <c r="F185" i="6"/>
  <c r="G182" i="6"/>
  <c r="F182" i="6"/>
  <c r="G181" i="6"/>
  <c r="F181" i="6"/>
  <c r="G175" i="6"/>
  <c r="F175" i="6"/>
  <c r="G174" i="6"/>
  <c r="F174" i="6"/>
  <c r="G173" i="6"/>
  <c r="F173" i="6"/>
  <c r="G172" i="6"/>
  <c r="F172" i="6"/>
  <c r="G171" i="6"/>
  <c r="F171" i="6"/>
  <c r="G170" i="6"/>
  <c r="F170" i="6"/>
  <c r="G169" i="6"/>
  <c r="F169" i="6"/>
  <c r="G168" i="6"/>
  <c r="F168" i="6"/>
  <c r="G166" i="6"/>
  <c r="F166" i="6"/>
  <c r="G162" i="6"/>
  <c r="F162" i="6"/>
  <c r="G161" i="6"/>
  <c r="F161" i="6"/>
  <c r="G160" i="6"/>
  <c r="F160" i="6"/>
  <c r="G159" i="6"/>
  <c r="F159" i="6"/>
  <c r="G158" i="6"/>
  <c r="F158" i="6"/>
  <c r="G154" i="6"/>
  <c r="F154" i="6"/>
  <c r="G153" i="6"/>
  <c r="F153" i="6"/>
  <c r="G151" i="6"/>
  <c r="F151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6" i="6"/>
  <c r="F136" i="6"/>
  <c r="G135" i="6"/>
  <c r="F135" i="6"/>
  <c r="G134" i="6"/>
  <c r="F134" i="6"/>
  <c r="G133" i="6"/>
  <c r="F133" i="6"/>
  <c r="G132" i="6"/>
  <c r="F132" i="6"/>
  <c r="G131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0" i="6"/>
  <c r="F120" i="6"/>
  <c r="G119" i="6"/>
  <c r="F119" i="6"/>
  <c r="G118" i="6"/>
  <c r="F118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4" i="6"/>
  <c r="F104" i="6"/>
  <c r="G103" i="6"/>
  <c r="F103" i="6"/>
  <c r="G102" i="6"/>
  <c r="F102" i="6"/>
  <c r="G101" i="6"/>
  <c r="F101" i="6"/>
  <c r="G100" i="6"/>
  <c r="F100" i="6"/>
  <c r="G96" i="6"/>
  <c r="F96" i="6"/>
  <c r="G95" i="6"/>
  <c r="F95" i="6"/>
  <c r="G94" i="6"/>
  <c r="F94" i="6"/>
  <c r="G93" i="6"/>
  <c r="F93" i="6"/>
  <c r="G92" i="6"/>
  <c r="F92" i="6"/>
  <c r="G91" i="6"/>
  <c r="F91" i="6"/>
  <c r="G88" i="6"/>
  <c r="F88" i="6"/>
  <c r="G87" i="6"/>
  <c r="F87" i="6"/>
  <c r="G86" i="6"/>
  <c r="F86" i="6"/>
  <c r="G84" i="6"/>
  <c r="F84" i="6"/>
  <c r="G79" i="6"/>
  <c r="F79" i="6"/>
  <c r="G78" i="6"/>
  <c r="F78" i="6"/>
  <c r="G77" i="6"/>
  <c r="F77" i="6"/>
  <c r="G76" i="6"/>
  <c r="F76" i="6"/>
  <c r="G75" i="6"/>
  <c r="F75" i="6"/>
  <c r="G74" i="6"/>
  <c r="F74" i="6"/>
  <c r="G71" i="6"/>
  <c r="F71" i="6"/>
  <c r="F70" i="6"/>
  <c r="G69" i="6"/>
  <c r="F69" i="6"/>
  <c r="G68" i="6"/>
  <c r="F68" i="6"/>
  <c r="G67" i="6"/>
  <c r="F67" i="6"/>
  <c r="G66" i="6"/>
  <c r="F66" i="6"/>
  <c r="G63" i="6"/>
  <c r="F63" i="6"/>
  <c r="G62" i="6"/>
  <c r="F62" i="6"/>
  <c r="F61" i="6"/>
  <c r="G60" i="6"/>
  <c r="F60" i="6"/>
  <c r="G59" i="6"/>
  <c r="F59" i="6"/>
  <c r="G58" i="6"/>
  <c r="F58" i="6"/>
  <c r="G55" i="6"/>
  <c r="F55" i="6"/>
  <c r="G54" i="6"/>
  <c r="F54" i="6"/>
  <c r="G52" i="6"/>
  <c r="F52" i="6"/>
  <c r="G51" i="6"/>
  <c r="F51" i="6"/>
  <c r="G47" i="6"/>
  <c r="F47" i="6"/>
  <c r="G46" i="6"/>
  <c r="F46" i="6"/>
  <c r="G45" i="6"/>
  <c r="F45" i="6"/>
  <c r="G44" i="6"/>
  <c r="F44" i="6"/>
  <c r="G43" i="6"/>
  <c r="F43" i="6"/>
  <c r="G42" i="6"/>
  <c r="F42" i="6"/>
  <c r="G39" i="6"/>
  <c r="F39" i="6"/>
  <c r="G38" i="6"/>
  <c r="F38" i="6"/>
  <c r="G37" i="6"/>
  <c r="F37" i="6"/>
  <c r="G36" i="6"/>
  <c r="F36" i="6"/>
  <c r="G35" i="6"/>
  <c r="F35" i="6"/>
  <c r="G34" i="6"/>
  <c r="F34" i="6"/>
  <c r="F12" i="6"/>
  <c r="F188" i="6" l="1"/>
  <c r="C31" i="6"/>
  <c r="C146" i="6"/>
  <c r="C81" i="6" s="1"/>
  <c r="C147" i="6" s="1"/>
  <c r="G117" i="6"/>
  <c r="G121" i="6" s="1"/>
  <c r="F53" i="6"/>
  <c r="G53" i="6"/>
  <c r="G56" i="6" s="1"/>
  <c r="F167" i="6"/>
  <c r="F176" i="6" s="1"/>
  <c r="G167" i="6"/>
  <c r="G176" i="6" s="1"/>
  <c r="F48" i="6"/>
  <c r="F40" i="6"/>
  <c r="G25" i="6"/>
  <c r="F8" i="6"/>
  <c r="G7" i="6"/>
  <c r="F184" i="6"/>
  <c r="F28" i="6"/>
  <c r="G29" i="6"/>
  <c r="F163" i="6"/>
  <c r="G157" i="6"/>
  <c r="G163" i="6" s="1"/>
  <c r="F152" i="6"/>
  <c r="F150" i="6"/>
  <c r="F85" i="6"/>
  <c r="G17" i="6"/>
  <c r="F50" i="6"/>
  <c r="G27" i="6"/>
  <c r="F19" i="6"/>
  <c r="F20" i="6"/>
  <c r="F21" i="6"/>
  <c r="F11" i="6"/>
  <c r="F6" i="6"/>
  <c r="F83" i="6"/>
  <c r="G23" i="6"/>
  <c r="G180" i="6"/>
  <c r="G188" i="6" s="1"/>
  <c r="F24" i="6"/>
  <c r="F16" i="6"/>
  <c r="F115" i="6"/>
  <c r="F10" i="6"/>
  <c r="F99" i="6"/>
  <c r="F105" i="6" s="1"/>
  <c r="F64" i="6"/>
  <c r="F56" i="6"/>
  <c r="F116" i="6"/>
  <c r="G149" i="6"/>
  <c r="G155" i="6" s="1"/>
  <c r="F145" i="6"/>
  <c r="G145" i="6"/>
  <c r="F137" i="6"/>
  <c r="G137" i="6"/>
  <c r="F129" i="6"/>
  <c r="G129" i="6"/>
  <c r="F113" i="6"/>
  <c r="G113" i="6"/>
  <c r="G105" i="6"/>
  <c r="F97" i="6"/>
  <c r="G97" i="6"/>
  <c r="G80" i="6"/>
  <c r="F80" i="6"/>
  <c r="F72" i="6"/>
  <c r="G72" i="6"/>
  <c r="G48" i="6"/>
  <c r="G89" i="6"/>
  <c r="G64" i="6"/>
  <c r="G40" i="6"/>
  <c r="F13" i="6" l="1"/>
  <c r="F121" i="6"/>
  <c r="F155" i="6"/>
  <c r="F164" i="6" s="1"/>
  <c r="G13" i="6"/>
  <c r="F89" i="6"/>
  <c r="G30" i="6"/>
  <c r="F30" i="6"/>
  <c r="F81" i="6"/>
  <c r="G164" i="6"/>
  <c r="G146" i="6"/>
  <c r="G81" i="6"/>
  <c r="F146" i="6" l="1"/>
  <c r="F177" i="6" s="1"/>
  <c r="F189" i="6" s="1"/>
  <c r="G177" i="6"/>
  <c r="F190" i="6" s="1"/>
</calcChain>
</file>

<file path=xl/sharedStrings.xml><?xml version="1.0" encoding="utf-8"?>
<sst xmlns="http://schemas.openxmlformats.org/spreadsheetml/2006/main" count="184" uniqueCount="80">
  <si>
    <t>Lp.</t>
  </si>
  <si>
    <t>Przedmiot zamówienia/
Waga i rodzaj przesyłki</t>
  </si>
  <si>
    <t>A.
Ilość/
rodzaj</t>
  </si>
  <si>
    <t>B. Cena jednostkowa
netto w PLN</t>
  </si>
  <si>
    <t>C. Cena
jednostkowa
brutto w PLN</t>
  </si>
  <si>
    <t>Ponad 1000 g do 2000 g</t>
  </si>
  <si>
    <t>Polecone Ekonomiczne Krajowe A</t>
  </si>
  <si>
    <t>Polecone Priorytetowe Krajowe A</t>
  </si>
  <si>
    <t>Polecone za Potwierdzeniem Odbioru Krajowe A</t>
  </si>
  <si>
    <t>Polecone Priorytetowe za Potwierdzeniem Odbioru Krajowe A</t>
  </si>
  <si>
    <t>ZAGRANICZNE</t>
  </si>
  <si>
    <t>Zwykłe Ekonomiczne Kraje Europejskie</t>
  </si>
  <si>
    <t>Ponad 50 g do 100 g</t>
  </si>
  <si>
    <t>Ponad 100 g do 350 g</t>
  </si>
  <si>
    <t>Ponad 350 g do 500 g</t>
  </si>
  <si>
    <t>Ponad 500 g do 1000 g</t>
  </si>
  <si>
    <t xml:space="preserve">Zwykłe Ekonomiczne Kraje Pozaeuropejskie </t>
  </si>
  <si>
    <t>Zwykłe Priorytetowe Zagraniczne Strefa A</t>
  </si>
  <si>
    <t>Zwykłe Priorytetowe Zagraniczne Strefa B</t>
  </si>
  <si>
    <t>Zwykłe Priorytetowe Zagraniczne Strefa C</t>
  </si>
  <si>
    <t>Zwykłe Priorytetowe Zagraniczne Strefa D</t>
  </si>
  <si>
    <t>Polecone Priorytetowe Zagraniczne Strefa A</t>
  </si>
  <si>
    <t>Polecone Priorytetowe Zagraniczne Strefa B</t>
  </si>
  <si>
    <t>Polecone Priorytetowe Zagraniczne Strefa C</t>
  </si>
  <si>
    <t>Polecone Priorytetowe Zagraniczne Strefa D</t>
  </si>
  <si>
    <t>Polecone Priorytetowe Zagraniczne za Potwierdzeniem Odbioru Strefa A</t>
  </si>
  <si>
    <t>Polecone Priorytetowe Zagraniczne za Potwierdzeniem Odbioru Strefa B</t>
  </si>
  <si>
    <t>Polecone Priorytetowe Zagraniczne za Potwierdzeniem Odbioru Strefa C</t>
  </si>
  <si>
    <t>Polecone Priorytetowe Zagraniczne za Potwierdzeniem Odbioru Strefa D</t>
  </si>
  <si>
    <t>Do 1 kg</t>
  </si>
  <si>
    <t>Ponad 2 kg do 5 kg</t>
  </si>
  <si>
    <t>Ponad 5 kg do 10 kg</t>
  </si>
  <si>
    <t>Zwroty</t>
  </si>
  <si>
    <t>Stała opłata abonamentowa
za odbiór przesyłek</t>
  </si>
  <si>
    <t xml:space="preserve">Uwaga: Ilość wysyłanych przesyłek pocztowych jest wartością szacunkową służącą jedynie </t>
  </si>
  <si>
    <t xml:space="preserve">ocenie ofert Wykonawców.Rzeczywista ilość usług pocztowych realizowana przez Zamawiającego
</t>
  </si>
  <si>
    <t xml:space="preserve">może różnić się od przedstawionych w niniejszym folmularzu. Z tego tytułu nie służą Wykonawcy </t>
  </si>
  <si>
    <t>względem Zamawiającego jakiekolwiek roszczenia.</t>
  </si>
  <si>
    <t>do 50 g</t>
  </si>
  <si>
    <t>do 50g</t>
  </si>
  <si>
    <t>Ponad 10 kg do 20 kg</t>
  </si>
  <si>
    <t>Ponad 20 kg do 30 kg</t>
  </si>
  <si>
    <t xml:space="preserve"> do 2 kg</t>
  </si>
  <si>
    <t xml:space="preserve"> do 3 kg</t>
  </si>
  <si>
    <t xml:space="preserve"> do 4 kg</t>
  </si>
  <si>
    <t xml:space="preserve"> do 5 kg</t>
  </si>
  <si>
    <t xml:space="preserve"> do 6 kg</t>
  </si>
  <si>
    <t xml:space="preserve"> do7 kg</t>
  </si>
  <si>
    <t xml:space="preserve"> do 8 kg</t>
  </si>
  <si>
    <t xml:space="preserve"> do 9 kg</t>
  </si>
  <si>
    <t xml:space="preserve"> do 10kg</t>
  </si>
  <si>
    <t>Zwroty listów- zagraniczne  *</t>
  </si>
  <si>
    <t>Paczka Ekonomiczna Krajowa</t>
  </si>
  <si>
    <t>Paczka Priorytetowa Krajowa</t>
  </si>
  <si>
    <t>RAZEM ZWYKŁE KRAJOWE</t>
  </si>
  <si>
    <t>RAZEM POLECONE KRAJOWE</t>
  </si>
  <si>
    <t>RAZEM ZWYKŁE ZAGR.</t>
  </si>
  <si>
    <t>RAZEM POLECONE ZAGR.</t>
  </si>
  <si>
    <t>RAZEM PACZKI KRAJOWE</t>
  </si>
  <si>
    <t>RAZEM PACZKI ZAGR.</t>
  </si>
  <si>
    <t>AxC
Wartość 
brutto w PLN</t>
  </si>
  <si>
    <t>Paczka Zagraniczna  Strefa 11</t>
  </si>
  <si>
    <t xml:space="preserve">Zwykłe Ekonomiczne </t>
  </si>
  <si>
    <t xml:space="preserve">Zwykłe Priorytetowe </t>
  </si>
  <si>
    <t>format S do 500 g</t>
  </si>
  <si>
    <t>format M do 1000 g</t>
  </si>
  <si>
    <t>format L do 2000 g</t>
  </si>
  <si>
    <r>
      <t xml:space="preserve">* </t>
    </r>
    <r>
      <rPr>
        <sz val="10"/>
        <color theme="1"/>
        <rFont val="Calibri"/>
        <family val="2"/>
        <charset val="238"/>
        <scheme val="minor"/>
      </rPr>
      <t>Jest to ilość, której nie da się przewidzieć.</t>
    </r>
  </si>
  <si>
    <t>do 1 kg</t>
  </si>
  <si>
    <t>Ponad 1 kg do 2 kg</t>
  </si>
  <si>
    <t>Zwroty listów- polecone krajowe  *</t>
  </si>
  <si>
    <t>AxB
Wartość 
netto w PLN</t>
  </si>
  <si>
    <t>Wartość 
netto w PLN</t>
  </si>
  <si>
    <t>Wartość 
brutto + VAT w PLN</t>
  </si>
  <si>
    <t>Krajowe polecone i zwykłe</t>
  </si>
  <si>
    <t>zagr. Zwykłe i polecone</t>
  </si>
  <si>
    <t>OGÓŁEM</t>
  </si>
  <si>
    <t>Formularz ofertowy dotyczy zapytania ofertowego  na usługi pocztowe w obrocie krajowym i zagranicznym dla
 Akademii Morskiej w Szczecinie
na okres jednego roku kalendarzowego</t>
  </si>
  <si>
    <t>Podpis Wykonawcy</t>
  </si>
  <si>
    <t>Załącznik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</si>
</sst>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_ ;\-#,##0\ 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 applyAlignment="1">
      <alignment horizontal="center" vertical="center"/>
    </xf>
    <xf numFmtId="0" fontId="0" fillId="0" borderId="1" xfId="0" applyBorder="1"/>
    <xf numFmtId="44" fontId="0" fillId="0" borderId="1" xfId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4" fontId="0" fillId="0" borderId="0" xfId="1" applyFont="1" applyBorder="1" applyAlignment="1">
      <alignment horizontal="center"/>
    </xf>
    <xf numFmtId="44" fontId="0" fillId="0" borderId="0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/>
    <xf numFmtId="44" fontId="0" fillId="5" borderId="1" xfId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right" vertical="center"/>
    </xf>
    <xf numFmtId="44" fontId="2" fillId="6" borderId="1" xfId="1" applyFon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right" vertical="center"/>
    </xf>
    <xf numFmtId="44" fontId="0" fillId="2" borderId="1" xfId="1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5" borderId="0" xfId="0" applyFont="1" applyFill="1"/>
    <xf numFmtId="0" fontId="0" fillId="5" borderId="1" xfId="0" applyFont="1" applyFill="1" applyBorder="1"/>
    <xf numFmtId="0" fontId="0" fillId="4" borderId="1" xfId="0" applyFont="1" applyFill="1" applyBorder="1"/>
    <xf numFmtId="0" fontId="0" fillId="6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0" fillId="0" borderId="1" xfId="0" applyNumberFormat="1" applyFont="1" applyBorder="1" applyAlignment="1"/>
    <xf numFmtId="0" fontId="0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3" xfId="0" applyFont="1" applyBorder="1"/>
    <xf numFmtId="44" fontId="2" fillId="2" borderId="1" xfId="0" applyNumberFormat="1" applyFont="1" applyFill="1" applyBorder="1" applyAlignment="1">
      <alignment horizontal="left"/>
    </xf>
    <xf numFmtId="44" fontId="0" fillId="0" borderId="0" xfId="0" applyNumberFormat="1" applyFont="1"/>
    <xf numFmtId="0" fontId="0" fillId="5" borderId="0" xfId="0" applyFont="1" applyFill="1" applyBorder="1"/>
    <xf numFmtId="0" fontId="0" fillId="5" borderId="4" xfId="0" applyFont="1" applyFill="1" applyBorder="1"/>
    <xf numFmtId="0" fontId="0" fillId="0" borderId="1" xfId="0" applyFont="1" applyBorder="1" applyAlignment="1">
      <alignment wrapText="1"/>
    </xf>
    <xf numFmtId="44" fontId="2" fillId="0" borderId="0" xfId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right"/>
    </xf>
    <xf numFmtId="165" fontId="0" fillId="6" borderId="1" xfId="1" applyNumberFormat="1" applyFont="1" applyFill="1" applyBorder="1" applyAlignment="1">
      <alignment horizontal="right" vertical="center"/>
    </xf>
    <xf numFmtId="44" fontId="2" fillId="0" borderId="0" xfId="1" applyFont="1" applyBorder="1" applyAlignment="1">
      <alignment horizontal="right" vertical="center" wrapText="1"/>
    </xf>
    <xf numFmtId="44" fontId="2" fillId="0" borderId="0" xfId="1" applyFont="1" applyBorder="1" applyAlignment="1">
      <alignment horizontal="center" vertical="center"/>
    </xf>
    <xf numFmtId="0" fontId="2" fillId="0" borderId="0" xfId="0" applyFont="1" applyBorder="1"/>
    <xf numFmtId="0" fontId="0" fillId="7" borderId="1" xfId="0" applyFont="1" applyFill="1" applyBorder="1"/>
    <xf numFmtId="0" fontId="0" fillId="7" borderId="1" xfId="0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right" vertical="center"/>
    </xf>
    <xf numFmtId="165" fontId="0" fillId="5" borderId="1" xfId="1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right" vertical="center"/>
    </xf>
    <xf numFmtId="44" fontId="2" fillId="5" borderId="1" xfId="1" applyFont="1" applyFill="1" applyBorder="1" applyAlignment="1">
      <alignment horizontal="center" vertical="center"/>
    </xf>
    <xf numFmtId="44" fontId="2" fillId="6" borderId="1" xfId="0" applyNumberFormat="1" applyFont="1" applyFill="1" applyBorder="1" applyAlignment="1">
      <alignment horizontal="left"/>
    </xf>
    <xf numFmtId="165" fontId="2" fillId="6" borderId="1" xfId="0" applyNumberFormat="1" applyFont="1" applyFill="1" applyBorder="1" applyAlignment="1">
      <alignment horizontal="right"/>
    </xf>
    <xf numFmtId="165" fontId="0" fillId="6" borderId="1" xfId="0" applyNumberFormat="1" applyFont="1" applyFill="1" applyBorder="1" applyAlignment="1">
      <alignment horizontal="right"/>
    </xf>
    <xf numFmtId="165" fontId="2" fillId="7" borderId="1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4" fontId="2" fillId="0" borderId="2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1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0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B055-0CCE-4C52-991E-587973228E01}">
  <dimension ref="A1:CV225"/>
  <sheetViews>
    <sheetView tabSelected="1" topLeftCell="A3" workbookViewId="0">
      <selection activeCell="D17" sqref="D17"/>
    </sheetView>
  </sheetViews>
  <sheetFormatPr defaultRowHeight="15" x14ac:dyDescent="0.25"/>
  <cols>
    <col min="1" max="1" width="4.140625" style="22" customWidth="1"/>
    <col min="2" max="2" width="27.42578125" style="22" customWidth="1"/>
    <col min="3" max="3" width="14" style="23" customWidth="1"/>
    <col min="4" max="4" width="18" style="1" customWidth="1"/>
    <col min="5" max="6" width="14.140625" style="1" customWidth="1"/>
    <col min="7" max="7" width="17" style="1" customWidth="1"/>
    <col min="8" max="9" width="9.140625" style="22"/>
    <col min="10" max="10" width="13.42578125" style="22" bestFit="1" customWidth="1"/>
    <col min="11" max="16384" width="9.140625" style="22"/>
  </cols>
  <sheetData>
    <row r="1" spans="1:11" ht="10.5" customHeight="1" x14ac:dyDescent="0.25"/>
    <row r="2" spans="1:11" ht="63" customHeight="1" x14ac:dyDescent="0.25">
      <c r="A2" s="86" t="s">
        <v>77</v>
      </c>
      <c r="B2" s="87"/>
      <c r="C2" s="87"/>
      <c r="D2" s="87"/>
      <c r="E2" s="87"/>
      <c r="F2" s="87"/>
      <c r="G2" s="87"/>
    </row>
    <row r="3" spans="1:11" x14ac:dyDescent="0.25">
      <c r="G3" s="1" t="s">
        <v>79</v>
      </c>
    </row>
    <row r="4" spans="1:11" ht="45" x14ac:dyDescent="0.25">
      <c r="A4" s="24" t="s">
        <v>0</v>
      </c>
      <c r="B4" s="25" t="s">
        <v>1</v>
      </c>
      <c r="C4" s="25" t="s">
        <v>2</v>
      </c>
      <c r="D4" s="26" t="s">
        <v>3</v>
      </c>
      <c r="E4" s="26" t="s">
        <v>4</v>
      </c>
      <c r="F4" s="26" t="s">
        <v>71</v>
      </c>
      <c r="G4" s="26" t="s">
        <v>60</v>
      </c>
    </row>
    <row r="5" spans="1:11" x14ac:dyDescent="0.25">
      <c r="A5" s="85" t="s">
        <v>62</v>
      </c>
      <c r="B5" s="85"/>
      <c r="C5" s="85"/>
      <c r="D5" s="85"/>
      <c r="E5" s="85"/>
      <c r="F5" s="85"/>
      <c r="G5" s="85"/>
    </row>
    <row r="6" spans="1:11" x14ac:dyDescent="0.25">
      <c r="A6" s="10">
        <v>1</v>
      </c>
      <c r="B6" s="10" t="s">
        <v>64</v>
      </c>
      <c r="C6" s="27">
        <v>3000</v>
      </c>
      <c r="D6" s="3"/>
      <c r="E6" s="3"/>
      <c r="F6" s="3">
        <f>C6*D6</f>
        <v>0</v>
      </c>
      <c r="G6" s="3">
        <f>E6*C6</f>
        <v>0</v>
      </c>
    </row>
    <row r="7" spans="1:11" x14ac:dyDescent="0.25">
      <c r="A7" s="10">
        <v>2</v>
      </c>
      <c r="B7" s="10" t="s">
        <v>65</v>
      </c>
      <c r="C7" s="27">
        <v>200</v>
      </c>
      <c r="D7" s="3"/>
      <c r="E7" s="3"/>
      <c r="F7" s="3">
        <f t="shared" ref="F7:F8" si="0">C7*D7</f>
        <v>0</v>
      </c>
      <c r="G7" s="3">
        <f t="shared" ref="G7" si="1">E7*C7</f>
        <v>0</v>
      </c>
      <c r="J7" s="28"/>
    </row>
    <row r="8" spans="1:11" x14ac:dyDescent="0.25">
      <c r="A8" s="10">
        <v>3</v>
      </c>
      <c r="B8" s="10" t="s">
        <v>66</v>
      </c>
      <c r="C8" s="27">
        <v>530</v>
      </c>
      <c r="D8" s="3"/>
      <c r="E8" s="3"/>
      <c r="F8" s="3">
        <f t="shared" si="0"/>
        <v>0</v>
      </c>
      <c r="G8" s="3"/>
      <c r="J8" s="28"/>
    </row>
    <row r="9" spans="1:11" x14ac:dyDescent="0.25">
      <c r="A9" s="85" t="s">
        <v>63</v>
      </c>
      <c r="B9" s="85"/>
      <c r="C9" s="85"/>
      <c r="D9" s="85"/>
      <c r="E9" s="85"/>
      <c r="F9" s="85"/>
      <c r="G9" s="85"/>
      <c r="J9" s="28"/>
    </row>
    <row r="10" spans="1:11" x14ac:dyDescent="0.25">
      <c r="A10" s="10">
        <v>4</v>
      </c>
      <c r="B10" s="10" t="s">
        <v>64</v>
      </c>
      <c r="C10" s="27">
        <v>720</v>
      </c>
      <c r="D10" s="3"/>
      <c r="E10" s="3"/>
      <c r="F10" s="3">
        <f>C10*D10</f>
        <v>0</v>
      </c>
      <c r="G10" s="3"/>
      <c r="J10" s="28"/>
      <c r="K10" s="29"/>
    </row>
    <row r="11" spans="1:11" x14ac:dyDescent="0.25">
      <c r="A11" s="10">
        <v>5</v>
      </c>
      <c r="B11" s="10" t="s">
        <v>65</v>
      </c>
      <c r="C11" s="27">
        <v>150</v>
      </c>
      <c r="D11" s="3"/>
      <c r="E11" s="3"/>
      <c r="F11" s="3">
        <f t="shared" ref="F11:F12" si="2">C11*D11</f>
        <v>0</v>
      </c>
      <c r="G11" s="3"/>
      <c r="J11" s="28"/>
    </row>
    <row r="12" spans="1:11" x14ac:dyDescent="0.25">
      <c r="A12" s="10">
        <v>6</v>
      </c>
      <c r="B12" s="10" t="s">
        <v>66</v>
      </c>
      <c r="C12" s="27">
        <v>150</v>
      </c>
      <c r="D12" s="3"/>
      <c r="E12" s="3"/>
      <c r="F12" s="3">
        <f t="shared" si="2"/>
        <v>0</v>
      </c>
      <c r="G12" s="3"/>
      <c r="J12" s="28"/>
    </row>
    <row r="13" spans="1:11" x14ac:dyDescent="0.25">
      <c r="A13" s="30"/>
      <c r="B13" s="31" t="s">
        <v>54</v>
      </c>
      <c r="C13" s="32">
        <f>C6+C7+C8+C10+C11+C12</f>
        <v>4750</v>
      </c>
      <c r="D13" s="9"/>
      <c r="E13" s="9"/>
      <c r="F13" s="15">
        <f>SUM(F6:F12)</f>
        <v>0</v>
      </c>
      <c r="G13" s="15">
        <f>SUM(G6:G12)</f>
        <v>0</v>
      </c>
    </row>
    <row r="14" spans="1:11" x14ac:dyDescent="0.25">
      <c r="A14" s="85" t="s">
        <v>6</v>
      </c>
      <c r="B14" s="85"/>
      <c r="C14" s="85"/>
      <c r="D14" s="85"/>
      <c r="E14" s="85"/>
      <c r="F14" s="85"/>
      <c r="G14" s="85"/>
    </row>
    <row r="15" spans="1:11" x14ac:dyDescent="0.25">
      <c r="A15" s="10">
        <v>7</v>
      </c>
      <c r="B15" s="10" t="s">
        <v>64</v>
      </c>
      <c r="C15" s="27">
        <v>1800</v>
      </c>
      <c r="D15" s="3"/>
      <c r="E15" s="3"/>
      <c r="F15" s="3">
        <f>C15*D15</f>
        <v>0</v>
      </c>
      <c r="G15" s="3">
        <f>C15*E15</f>
        <v>0</v>
      </c>
    </row>
    <row r="16" spans="1:11" x14ac:dyDescent="0.25">
      <c r="A16" s="10">
        <v>8</v>
      </c>
      <c r="B16" s="10" t="s">
        <v>65</v>
      </c>
      <c r="C16" s="27">
        <v>400</v>
      </c>
      <c r="D16" s="3"/>
      <c r="E16" s="3"/>
      <c r="F16" s="3">
        <f t="shared" ref="F16:F29" si="3">C16*D16</f>
        <v>0</v>
      </c>
      <c r="G16" s="3">
        <f t="shared" ref="G16:G17" si="4">C16*E16</f>
        <v>0</v>
      </c>
    </row>
    <row r="17" spans="1:7" x14ac:dyDescent="0.25">
      <c r="A17" s="10">
        <v>9</v>
      </c>
      <c r="B17" s="10" t="s">
        <v>66</v>
      </c>
      <c r="C17" s="27">
        <v>100</v>
      </c>
      <c r="D17" s="3"/>
      <c r="E17" s="3"/>
      <c r="F17" s="3">
        <f t="shared" si="3"/>
        <v>0</v>
      </c>
      <c r="G17" s="3">
        <f t="shared" si="4"/>
        <v>0</v>
      </c>
    </row>
    <row r="18" spans="1:7" x14ac:dyDescent="0.25">
      <c r="A18" s="33" t="s">
        <v>7</v>
      </c>
      <c r="B18" s="34"/>
      <c r="C18" s="34"/>
      <c r="D18" s="34"/>
      <c r="E18" s="34"/>
      <c r="F18" s="3"/>
      <c r="G18" s="35"/>
    </row>
    <row r="19" spans="1:7" x14ac:dyDescent="0.25">
      <c r="A19" s="10">
        <v>10</v>
      </c>
      <c r="B19" s="10" t="s">
        <v>64</v>
      </c>
      <c r="C19" s="27">
        <v>400</v>
      </c>
      <c r="D19" s="3"/>
      <c r="E19" s="3"/>
      <c r="F19" s="3">
        <f t="shared" si="3"/>
        <v>0</v>
      </c>
      <c r="G19" s="3">
        <f>C19*E19</f>
        <v>0</v>
      </c>
    </row>
    <row r="20" spans="1:7" x14ac:dyDescent="0.25">
      <c r="A20" s="10">
        <v>11</v>
      </c>
      <c r="B20" s="10" t="s">
        <v>65</v>
      </c>
      <c r="C20" s="27">
        <v>120</v>
      </c>
      <c r="D20" s="3"/>
      <c r="E20" s="3"/>
      <c r="F20" s="3">
        <f t="shared" si="3"/>
        <v>0</v>
      </c>
      <c r="G20" s="3">
        <f t="shared" ref="G20:G21" si="5">C20*E20</f>
        <v>0</v>
      </c>
    </row>
    <row r="21" spans="1:7" x14ac:dyDescent="0.25">
      <c r="A21" s="10">
        <v>12</v>
      </c>
      <c r="B21" s="10" t="s">
        <v>66</v>
      </c>
      <c r="C21" s="27">
        <v>250</v>
      </c>
      <c r="D21" s="3"/>
      <c r="E21" s="3"/>
      <c r="F21" s="3">
        <f t="shared" si="3"/>
        <v>0</v>
      </c>
      <c r="G21" s="3">
        <f t="shared" si="5"/>
        <v>0</v>
      </c>
    </row>
    <row r="22" spans="1:7" x14ac:dyDescent="0.25">
      <c r="A22" s="33" t="s">
        <v>8</v>
      </c>
      <c r="B22" s="34"/>
      <c r="C22" s="34"/>
      <c r="D22" s="34"/>
      <c r="E22" s="34"/>
      <c r="F22" s="3"/>
      <c r="G22" s="35"/>
    </row>
    <row r="23" spans="1:7" x14ac:dyDescent="0.25">
      <c r="A23" s="10">
        <v>13</v>
      </c>
      <c r="B23" s="10" t="s">
        <v>64</v>
      </c>
      <c r="C23" s="27">
        <v>2500</v>
      </c>
      <c r="D23" s="3"/>
      <c r="E23" s="3"/>
      <c r="F23" s="3">
        <f t="shared" si="3"/>
        <v>0</v>
      </c>
      <c r="G23" s="3">
        <f>C23*E23</f>
        <v>0</v>
      </c>
    </row>
    <row r="24" spans="1:7" x14ac:dyDescent="0.25">
      <c r="A24" s="10">
        <v>14</v>
      </c>
      <c r="B24" s="10" t="s">
        <v>65</v>
      </c>
      <c r="C24" s="27">
        <v>100</v>
      </c>
      <c r="D24" s="3"/>
      <c r="E24" s="3"/>
      <c r="F24" s="3">
        <f t="shared" si="3"/>
        <v>0</v>
      </c>
      <c r="G24" s="3">
        <f t="shared" ref="G24:G25" si="6">C24*E24</f>
        <v>0</v>
      </c>
    </row>
    <row r="25" spans="1:7" x14ac:dyDescent="0.25">
      <c r="A25" s="10">
        <v>15</v>
      </c>
      <c r="B25" s="10" t="s">
        <v>66</v>
      </c>
      <c r="C25" s="27">
        <v>80</v>
      </c>
      <c r="D25" s="3"/>
      <c r="E25" s="3"/>
      <c r="F25" s="3">
        <f t="shared" si="3"/>
        <v>0</v>
      </c>
      <c r="G25" s="3">
        <f t="shared" si="6"/>
        <v>0</v>
      </c>
    </row>
    <row r="26" spans="1:7" x14ac:dyDescent="0.25">
      <c r="A26" s="33" t="s">
        <v>9</v>
      </c>
      <c r="B26" s="34"/>
      <c r="C26" s="34"/>
      <c r="D26" s="34"/>
      <c r="E26" s="34"/>
      <c r="F26" s="3"/>
      <c r="G26" s="35"/>
    </row>
    <row r="27" spans="1:7" x14ac:dyDescent="0.25">
      <c r="A27" s="10">
        <v>16</v>
      </c>
      <c r="B27" s="10" t="s">
        <v>64</v>
      </c>
      <c r="C27" s="27">
        <v>250</v>
      </c>
      <c r="D27" s="3"/>
      <c r="E27" s="3"/>
      <c r="F27" s="3">
        <f t="shared" si="3"/>
        <v>0</v>
      </c>
      <c r="G27" s="3">
        <f>C27*E27</f>
        <v>0</v>
      </c>
    </row>
    <row r="28" spans="1:7" x14ac:dyDescent="0.25">
      <c r="A28" s="10">
        <v>17</v>
      </c>
      <c r="B28" s="10" t="s">
        <v>65</v>
      </c>
      <c r="C28" s="27">
        <v>40</v>
      </c>
      <c r="D28" s="3"/>
      <c r="E28" s="3"/>
      <c r="F28" s="3">
        <f t="shared" si="3"/>
        <v>0</v>
      </c>
      <c r="G28" s="3">
        <f t="shared" ref="G28:G29" si="7">C28*E28</f>
        <v>0</v>
      </c>
    </row>
    <row r="29" spans="1:7" x14ac:dyDescent="0.25">
      <c r="A29" s="10">
        <v>18</v>
      </c>
      <c r="B29" s="10" t="s">
        <v>66</v>
      </c>
      <c r="C29" s="27">
        <v>50</v>
      </c>
      <c r="D29" s="3"/>
      <c r="E29" s="3"/>
      <c r="F29" s="3">
        <f t="shared" si="3"/>
        <v>0</v>
      </c>
      <c r="G29" s="3">
        <f t="shared" si="7"/>
        <v>0</v>
      </c>
    </row>
    <row r="30" spans="1:7" x14ac:dyDescent="0.25">
      <c r="A30" s="30"/>
      <c r="B30" s="31" t="s">
        <v>55</v>
      </c>
      <c r="C30" s="32">
        <f>C15+C16+C17+C19+C20+C21+C23+C24+C25+C27+C28+C29</f>
        <v>6090</v>
      </c>
      <c r="D30" s="16"/>
      <c r="E30" s="9"/>
      <c r="F30" s="15">
        <f>SUM(F15:F29)</f>
        <v>0</v>
      </c>
      <c r="G30" s="15">
        <f>SUM(G15:G29)</f>
        <v>0</v>
      </c>
    </row>
    <row r="31" spans="1:7" x14ac:dyDescent="0.25">
      <c r="A31" s="30"/>
      <c r="B31" s="71" t="s">
        <v>74</v>
      </c>
      <c r="C31" s="72">
        <f>C13+C30</f>
        <v>10840</v>
      </c>
      <c r="D31" s="74"/>
      <c r="E31" s="12"/>
      <c r="F31" s="73"/>
      <c r="G31" s="73"/>
    </row>
    <row r="32" spans="1:7" x14ac:dyDescent="0.25">
      <c r="A32" s="88" t="s">
        <v>10</v>
      </c>
      <c r="B32" s="89"/>
      <c r="C32" s="89"/>
      <c r="D32" s="89"/>
      <c r="E32" s="4"/>
      <c r="F32" s="4"/>
      <c r="G32" s="4"/>
    </row>
    <row r="33" spans="1:7" x14ac:dyDescent="0.25">
      <c r="A33" s="85" t="s">
        <v>11</v>
      </c>
      <c r="B33" s="85"/>
      <c r="C33" s="85"/>
      <c r="D33" s="85"/>
      <c r="E33" s="85"/>
      <c r="F33" s="85"/>
      <c r="G33" s="85"/>
    </row>
    <row r="34" spans="1:7" x14ac:dyDescent="0.25">
      <c r="A34" s="36">
        <v>19</v>
      </c>
      <c r="B34" s="10" t="s">
        <v>38</v>
      </c>
      <c r="C34" s="37">
        <v>220</v>
      </c>
      <c r="D34" s="84"/>
      <c r="E34" s="3"/>
      <c r="F34" s="3">
        <f>C34*D34</f>
        <v>0</v>
      </c>
      <c r="G34" s="38">
        <f>C34*E34</f>
        <v>0</v>
      </c>
    </row>
    <row r="35" spans="1:7" x14ac:dyDescent="0.25">
      <c r="A35" s="10">
        <v>20</v>
      </c>
      <c r="B35" s="10" t="s">
        <v>12</v>
      </c>
      <c r="C35" s="27">
        <v>15</v>
      </c>
      <c r="D35" s="3"/>
      <c r="E35" s="3"/>
      <c r="F35" s="3">
        <f t="shared" ref="F35:F79" si="8">C35*D35</f>
        <v>0</v>
      </c>
      <c r="G35" s="38">
        <f t="shared" ref="G35:G39" si="9">C35*E35</f>
        <v>0</v>
      </c>
    </row>
    <row r="36" spans="1:7" x14ac:dyDescent="0.25">
      <c r="A36" s="36">
        <v>21</v>
      </c>
      <c r="B36" s="10" t="s">
        <v>13</v>
      </c>
      <c r="C36" s="27">
        <v>15</v>
      </c>
      <c r="D36" s="3"/>
      <c r="E36" s="3"/>
      <c r="F36" s="3">
        <f t="shared" si="8"/>
        <v>0</v>
      </c>
      <c r="G36" s="38">
        <f t="shared" si="9"/>
        <v>0</v>
      </c>
    </row>
    <row r="37" spans="1:7" x14ac:dyDescent="0.25">
      <c r="A37" s="10">
        <v>22</v>
      </c>
      <c r="B37" s="10" t="s">
        <v>14</v>
      </c>
      <c r="C37" s="27">
        <v>20</v>
      </c>
      <c r="D37" s="3"/>
      <c r="E37" s="3"/>
      <c r="F37" s="3">
        <f t="shared" si="8"/>
        <v>0</v>
      </c>
      <c r="G37" s="38">
        <f t="shared" si="9"/>
        <v>0</v>
      </c>
    </row>
    <row r="38" spans="1:7" x14ac:dyDescent="0.25">
      <c r="A38" s="36">
        <v>23</v>
      </c>
      <c r="B38" s="10" t="s">
        <v>15</v>
      </c>
      <c r="C38" s="27">
        <v>30</v>
      </c>
      <c r="D38" s="3"/>
      <c r="E38" s="3"/>
      <c r="F38" s="3">
        <f t="shared" si="8"/>
        <v>0</v>
      </c>
      <c r="G38" s="38">
        <f t="shared" si="9"/>
        <v>0</v>
      </c>
    </row>
    <row r="39" spans="1:7" x14ac:dyDescent="0.25">
      <c r="A39" s="10">
        <v>24</v>
      </c>
      <c r="B39" s="10" t="s">
        <v>5</v>
      </c>
      <c r="C39" s="27">
        <v>150</v>
      </c>
      <c r="D39" s="3"/>
      <c r="E39" s="3"/>
      <c r="F39" s="3">
        <f t="shared" si="8"/>
        <v>0</v>
      </c>
      <c r="G39" s="38">
        <f t="shared" si="9"/>
        <v>0</v>
      </c>
    </row>
    <row r="40" spans="1:7" x14ac:dyDescent="0.25">
      <c r="A40" s="36"/>
      <c r="B40" s="10"/>
      <c r="C40" s="27"/>
      <c r="D40" s="3"/>
      <c r="E40" s="3"/>
      <c r="F40" s="15">
        <f>SUM(F34:F39)</f>
        <v>0</v>
      </c>
      <c r="G40" s="78">
        <f>SUM(G34:G39)</f>
        <v>0</v>
      </c>
    </row>
    <row r="41" spans="1:7" x14ac:dyDescent="0.25">
      <c r="A41" s="84" t="s">
        <v>16</v>
      </c>
      <c r="B41" s="84"/>
      <c r="C41" s="84"/>
      <c r="D41" s="84"/>
      <c r="E41" s="84"/>
      <c r="F41" s="3"/>
      <c r="G41" s="39"/>
    </row>
    <row r="42" spans="1:7" x14ac:dyDescent="0.25">
      <c r="A42" s="36">
        <v>25</v>
      </c>
      <c r="B42" s="10" t="s">
        <v>39</v>
      </c>
      <c r="C42" s="37">
        <v>100</v>
      </c>
      <c r="D42" s="84"/>
      <c r="E42" s="3"/>
      <c r="F42" s="3">
        <f t="shared" si="8"/>
        <v>0</v>
      </c>
      <c r="G42" s="38">
        <f>C42*E42</f>
        <v>0</v>
      </c>
    </row>
    <row r="43" spans="1:7" x14ac:dyDescent="0.25">
      <c r="A43" s="36">
        <v>26</v>
      </c>
      <c r="B43" s="10" t="s">
        <v>12</v>
      </c>
      <c r="C43" s="27">
        <v>50</v>
      </c>
      <c r="D43" s="3"/>
      <c r="E43" s="3"/>
      <c r="F43" s="3">
        <f t="shared" si="8"/>
        <v>0</v>
      </c>
      <c r="G43" s="38">
        <f t="shared" ref="G43:G47" si="10">C43*E43</f>
        <v>0</v>
      </c>
    </row>
    <row r="44" spans="1:7" x14ac:dyDescent="0.25">
      <c r="A44" s="36">
        <v>27</v>
      </c>
      <c r="B44" s="10" t="s">
        <v>13</v>
      </c>
      <c r="C44" s="27">
        <v>5</v>
      </c>
      <c r="D44" s="3"/>
      <c r="E44" s="3"/>
      <c r="F44" s="3">
        <f t="shared" si="8"/>
        <v>0</v>
      </c>
      <c r="G44" s="38">
        <f t="shared" si="10"/>
        <v>0</v>
      </c>
    </row>
    <row r="45" spans="1:7" x14ac:dyDescent="0.25">
      <c r="A45" s="36">
        <v>28</v>
      </c>
      <c r="B45" s="10" t="s">
        <v>14</v>
      </c>
      <c r="C45" s="27">
        <v>5</v>
      </c>
      <c r="D45" s="3"/>
      <c r="E45" s="3"/>
      <c r="F45" s="3">
        <f t="shared" si="8"/>
        <v>0</v>
      </c>
      <c r="G45" s="38">
        <f t="shared" si="10"/>
        <v>0</v>
      </c>
    </row>
    <row r="46" spans="1:7" x14ac:dyDescent="0.25">
      <c r="A46" s="36">
        <v>29</v>
      </c>
      <c r="B46" s="10" t="s">
        <v>15</v>
      </c>
      <c r="C46" s="27">
        <v>35</v>
      </c>
      <c r="D46" s="3"/>
      <c r="E46" s="3"/>
      <c r="F46" s="3">
        <f t="shared" si="8"/>
        <v>0</v>
      </c>
      <c r="G46" s="38">
        <f t="shared" si="10"/>
        <v>0</v>
      </c>
    </row>
    <row r="47" spans="1:7" x14ac:dyDescent="0.25">
      <c r="A47" s="36">
        <v>30</v>
      </c>
      <c r="B47" s="10" t="s">
        <v>5</v>
      </c>
      <c r="C47" s="27">
        <v>10</v>
      </c>
      <c r="D47" s="3"/>
      <c r="E47" s="3"/>
      <c r="F47" s="3">
        <f t="shared" si="8"/>
        <v>0</v>
      </c>
      <c r="G47" s="38">
        <f t="shared" si="10"/>
        <v>0</v>
      </c>
    </row>
    <row r="48" spans="1:7" x14ac:dyDescent="0.25">
      <c r="A48" s="36"/>
      <c r="B48" s="10"/>
      <c r="C48" s="27"/>
      <c r="D48" s="3"/>
      <c r="E48" s="3"/>
      <c r="F48" s="15">
        <f>SUM(F42:F47)</f>
        <v>0</v>
      </c>
      <c r="G48" s="78">
        <f>SUM(G42:G47)</f>
        <v>0</v>
      </c>
    </row>
    <row r="49" spans="1:7" x14ac:dyDescent="0.25">
      <c r="A49" s="84" t="s">
        <v>17</v>
      </c>
      <c r="B49" s="84"/>
      <c r="C49" s="84"/>
      <c r="D49" s="84"/>
      <c r="E49" s="84"/>
      <c r="F49" s="3"/>
      <c r="G49" s="39"/>
    </row>
    <row r="50" spans="1:7" x14ac:dyDescent="0.25">
      <c r="A50" s="36">
        <v>31</v>
      </c>
      <c r="B50" s="40" t="s">
        <v>39</v>
      </c>
      <c r="C50" s="37">
        <v>350</v>
      </c>
      <c r="D50" s="84"/>
      <c r="E50" s="41"/>
      <c r="F50" s="3">
        <f t="shared" si="8"/>
        <v>0</v>
      </c>
      <c r="G50" s="41">
        <f>C50*E50</f>
        <v>0</v>
      </c>
    </row>
    <row r="51" spans="1:7" x14ac:dyDescent="0.25">
      <c r="A51" s="10">
        <v>32</v>
      </c>
      <c r="B51" s="10" t="s">
        <v>12</v>
      </c>
      <c r="C51" s="27">
        <v>20</v>
      </c>
      <c r="D51" s="3"/>
      <c r="E51" s="3"/>
      <c r="F51" s="3">
        <f t="shared" si="8"/>
        <v>0</v>
      </c>
      <c r="G51" s="41">
        <f t="shared" ref="G51:G55" si="11">C51*E51</f>
        <v>0</v>
      </c>
    </row>
    <row r="52" spans="1:7" x14ac:dyDescent="0.25">
      <c r="A52" s="36">
        <v>33</v>
      </c>
      <c r="B52" s="10" t="s">
        <v>13</v>
      </c>
      <c r="C52" s="27">
        <v>5</v>
      </c>
      <c r="D52" s="3"/>
      <c r="E52" s="3"/>
      <c r="F52" s="3">
        <f t="shared" si="8"/>
        <v>0</v>
      </c>
      <c r="G52" s="41">
        <f t="shared" si="11"/>
        <v>0</v>
      </c>
    </row>
    <row r="53" spans="1:7" x14ac:dyDescent="0.25">
      <c r="A53" s="10">
        <v>34</v>
      </c>
      <c r="B53" s="10" t="s">
        <v>14</v>
      </c>
      <c r="C53" s="27">
        <v>2</v>
      </c>
      <c r="D53" s="3"/>
      <c r="E53" s="3"/>
      <c r="F53" s="3">
        <f t="shared" si="8"/>
        <v>0</v>
      </c>
      <c r="G53" s="41">
        <f t="shared" si="11"/>
        <v>0</v>
      </c>
    </row>
    <row r="54" spans="1:7" x14ac:dyDescent="0.25">
      <c r="A54" s="36">
        <v>35</v>
      </c>
      <c r="B54" s="10" t="s">
        <v>15</v>
      </c>
      <c r="C54" s="27">
        <v>2</v>
      </c>
      <c r="D54" s="3"/>
      <c r="E54" s="3"/>
      <c r="F54" s="3">
        <f t="shared" si="8"/>
        <v>0</v>
      </c>
      <c r="G54" s="41">
        <f t="shared" si="11"/>
        <v>0</v>
      </c>
    </row>
    <row r="55" spans="1:7" x14ac:dyDescent="0.25">
      <c r="A55" s="10">
        <v>36</v>
      </c>
      <c r="B55" s="10" t="s">
        <v>5</v>
      </c>
      <c r="C55" s="27">
        <v>2</v>
      </c>
      <c r="D55" s="3"/>
      <c r="E55" s="3"/>
      <c r="F55" s="3">
        <f t="shared" si="8"/>
        <v>0</v>
      </c>
      <c r="G55" s="41">
        <f t="shared" si="11"/>
        <v>0</v>
      </c>
    </row>
    <row r="56" spans="1:7" x14ac:dyDescent="0.25">
      <c r="A56" s="36"/>
      <c r="B56" s="10"/>
      <c r="C56" s="27"/>
      <c r="D56" s="3"/>
      <c r="E56" s="3"/>
      <c r="F56" s="15">
        <f>SUM(F50:F55)</f>
        <v>0</v>
      </c>
      <c r="G56" s="79">
        <f>SUM(G50:G55)</f>
        <v>0</v>
      </c>
    </row>
    <row r="57" spans="1:7" x14ac:dyDescent="0.25">
      <c r="A57" s="84" t="s">
        <v>18</v>
      </c>
      <c r="B57" s="84"/>
      <c r="C57" s="84"/>
      <c r="D57" s="84"/>
      <c r="E57" s="84"/>
      <c r="F57" s="3"/>
      <c r="G57" s="43"/>
    </row>
    <row r="58" spans="1:7" x14ac:dyDescent="0.25">
      <c r="A58" s="36">
        <v>37</v>
      </c>
      <c r="B58" s="40" t="s">
        <v>39</v>
      </c>
      <c r="C58" s="37">
        <v>15</v>
      </c>
      <c r="D58" s="84"/>
      <c r="E58" s="41"/>
      <c r="F58" s="3">
        <f t="shared" si="8"/>
        <v>0</v>
      </c>
      <c r="G58" s="41">
        <f>C58*E58</f>
        <v>0</v>
      </c>
    </row>
    <row r="59" spans="1:7" x14ac:dyDescent="0.25">
      <c r="A59" s="10">
        <v>38</v>
      </c>
      <c r="B59" s="10" t="s">
        <v>12</v>
      </c>
      <c r="C59" s="27">
        <v>20</v>
      </c>
      <c r="D59" s="3"/>
      <c r="E59" s="3"/>
      <c r="F59" s="3">
        <f t="shared" si="8"/>
        <v>0</v>
      </c>
      <c r="G59" s="41">
        <f t="shared" ref="G59:G63" si="12">C59*E59</f>
        <v>0</v>
      </c>
    </row>
    <row r="60" spans="1:7" x14ac:dyDescent="0.25">
      <c r="A60" s="36">
        <v>39</v>
      </c>
      <c r="B60" s="10" t="s">
        <v>13</v>
      </c>
      <c r="C60" s="27">
        <v>2</v>
      </c>
      <c r="D60" s="3"/>
      <c r="E60" s="3"/>
      <c r="F60" s="3">
        <f t="shared" si="8"/>
        <v>0</v>
      </c>
      <c r="G60" s="41">
        <f t="shared" si="12"/>
        <v>0</v>
      </c>
    </row>
    <row r="61" spans="1:7" x14ac:dyDescent="0.25">
      <c r="A61" s="10">
        <v>40</v>
      </c>
      <c r="B61" s="10" t="s">
        <v>14</v>
      </c>
      <c r="C61" s="27">
        <v>3</v>
      </c>
      <c r="D61" s="3"/>
      <c r="E61" s="3"/>
      <c r="F61" s="3">
        <f t="shared" si="8"/>
        <v>0</v>
      </c>
      <c r="G61" s="41">
        <f t="shared" si="12"/>
        <v>0</v>
      </c>
    </row>
    <row r="62" spans="1:7" x14ac:dyDescent="0.25">
      <c r="A62" s="36">
        <v>41</v>
      </c>
      <c r="B62" s="10" t="s">
        <v>15</v>
      </c>
      <c r="C62" s="27">
        <v>3</v>
      </c>
      <c r="D62" s="3"/>
      <c r="E62" s="3"/>
      <c r="F62" s="3">
        <f t="shared" si="8"/>
        <v>0</v>
      </c>
      <c r="G62" s="41">
        <f t="shared" si="12"/>
        <v>0</v>
      </c>
    </row>
    <row r="63" spans="1:7" x14ac:dyDescent="0.25">
      <c r="A63" s="10">
        <v>42</v>
      </c>
      <c r="B63" s="10" t="s">
        <v>5</v>
      </c>
      <c r="C63" s="27">
        <v>2</v>
      </c>
      <c r="D63" s="3"/>
      <c r="E63" s="3"/>
      <c r="F63" s="3">
        <f t="shared" si="8"/>
        <v>0</v>
      </c>
      <c r="G63" s="41">
        <f t="shared" si="12"/>
        <v>0</v>
      </c>
    </row>
    <row r="64" spans="1:7" x14ac:dyDescent="0.25">
      <c r="A64" s="36"/>
      <c r="B64" s="10"/>
      <c r="C64" s="27"/>
      <c r="D64" s="3"/>
      <c r="E64" s="3"/>
      <c r="F64" s="15">
        <f>SUM(F58:F63)</f>
        <v>0</v>
      </c>
      <c r="G64" s="79">
        <f>SUM(G58:G63)</f>
        <v>0</v>
      </c>
    </row>
    <row r="65" spans="1:69" x14ac:dyDescent="0.25">
      <c r="A65" s="84" t="s">
        <v>19</v>
      </c>
      <c r="B65" s="84"/>
      <c r="C65" s="84"/>
      <c r="D65" s="84"/>
      <c r="E65" s="84"/>
      <c r="F65" s="3"/>
      <c r="G65" s="43"/>
    </row>
    <row r="66" spans="1:69" x14ac:dyDescent="0.25">
      <c r="A66" s="36">
        <v>43</v>
      </c>
      <c r="B66" s="40" t="s">
        <v>39</v>
      </c>
      <c r="C66" s="37">
        <v>1</v>
      </c>
      <c r="D66" s="84"/>
      <c r="E66" s="41"/>
      <c r="F66" s="3">
        <f t="shared" si="8"/>
        <v>0</v>
      </c>
      <c r="G66" s="44">
        <f>C66*E66</f>
        <v>0</v>
      </c>
    </row>
    <row r="67" spans="1:69" x14ac:dyDescent="0.25">
      <c r="A67" s="10">
        <v>44</v>
      </c>
      <c r="B67" s="10" t="s">
        <v>12</v>
      </c>
      <c r="C67" s="27">
        <v>1</v>
      </c>
      <c r="D67" s="3"/>
      <c r="E67" s="3"/>
      <c r="F67" s="3">
        <f t="shared" si="8"/>
        <v>0</v>
      </c>
      <c r="G67" s="41">
        <f t="shared" ref="G67:G71" si="13">C67*E67</f>
        <v>0</v>
      </c>
    </row>
    <row r="68" spans="1:69" x14ac:dyDescent="0.25">
      <c r="A68" s="36">
        <v>45</v>
      </c>
      <c r="B68" s="10" t="s">
        <v>13</v>
      </c>
      <c r="C68" s="27">
        <v>1</v>
      </c>
      <c r="D68" s="3"/>
      <c r="E68" s="3"/>
      <c r="F68" s="3">
        <f t="shared" si="8"/>
        <v>0</v>
      </c>
      <c r="G68" s="41">
        <f t="shared" si="13"/>
        <v>0</v>
      </c>
    </row>
    <row r="69" spans="1:69" x14ac:dyDescent="0.25">
      <c r="A69" s="10">
        <v>46</v>
      </c>
      <c r="B69" s="10" t="s">
        <v>14</v>
      </c>
      <c r="C69" s="27">
        <v>1</v>
      </c>
      <c r="D69" s="3"/>
      <c r="E69" s="3"/>
      <c r="F69" s="3">
        <f t="shared" si="8"/>
        <v>0</v>
      </c>
      <c r="G69" s="41">
        <f t="shared" si="13"/>
        <v>0</v>
      </c>
    </row>
    <row r="70" spans="1:69" x14ac:dyDescent="0.25">
      <c r="A70" s="36">
        <v>47</v>
      </c>
      <c r="B70" s="10" t="s">
        <v>15</v>
      </c>
      <c r="C70" s="27">
        <f>1</f>
        <v>1</v>
      </c>
      <c r="D70" s="3"/>
      <c r="E70" s="3"/>
      <c r="F70" s="3">
        <f t="shared" si="8"/>
        <v>0</v>
      </c>
      <c r="G70" s="41">
        <f t="shared" si="13"/>
        <v>0</v>
      </c>
    </row>
    <row r="71" spans="1:69" x14ac:dyDescent="0.25">
      <c r="A71" s="10">
        <v>48</v>
      </c>
      <c r="B71" s="10" t="s">
        <v>5</v>
      </c>
      <c r="C71" s="27">
        <v>1</v>
      </c>
      <c r="D71" s="3"/>
      <c r="E71" s="3"/>
      <c r="F71" s="3">
        <f t="shared" si="8"/>
        <v>0</v>
      </c>
      <c r="G71" s="41">
        <f t="shared" si="13"/>
        <v>0</v>
      </c>
    </row>
    <row r="72" spans="1:69" x14ac:dyDescent="0.25">
      <c r="A72" s="36"/>
      <c r="B72" s="10"/>
      <c r="C72" s="27"/>
      <c r="D72" s="3"/>
      <c r="E72" s="3"/>
      <c r="F72" s="15">
        <f>SUM(F66:F71)</f>
        <v>0</v>
      </c>
      <c r="G72" s="79">
        <f>SUM(G66:G71)</f>
        <v>0</v>
      </c>
    </row>
    <row r="73" spans="1:69" x14ac:dyDescent="0.25">
      <c r="A73" s="84" t="s">
        <v>20</v>
      </c>
      <c r="B73" s="84"/>
      <c r="C73" s="84"/>
      <c r="D73" s="84"/>
      <c r="E73" s="84"/>
      <c r="F73" s="3"/>
      <c r="G73" s="43"/>
    </row>
    <row r="74" spans="1:69" s="10" customFormat="1" x14ac:dyDescent="0.25">
      <c r="A74" s="36">
        <v>49</v>
      </c>
      <c r="B74" s="40" t="s">
        <v>39</v>
      </c>
      <c r="C74" s="37">
        <v>1</v>
      </c>
      <c r="D74" s="84"/>
      <c r="E74" s="41"/>
      <c r="F74" s="3">
        <f t="shared" si="8"/>
        <v>0</v>
      </c>
      <c r="G74" s="41">
        <f>C74*E74</f>
        <v>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</row>
    <row r="75" spans="1:69" x14ac:dyDescent="0.25">
      <c r="A75" s="10">
        <v>50</v>
      </c>
      <c r="B75" s="10" t="s">
        <v>12</v>
      </c>
      <c r="C75" s="27">
        <v>1</v>
      </c>
      <c r="D75" s="3"/>
      <c r="E75" s="3"/>
      <c r="F75" s="3">
        <f t="shared" si="8"/>
        <v>0</v>
      </c>
      <c r="G75" s="41">
        <f t="shared" ref="G75:G79" si="14">C75*E75</f>
        <v>0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</row>
    <row r="76" spans="1:69" x14ac:dyDescent="0.25">
      <c r="A76" s="36">
        <v>51</v>
      </c>
      <c r="B76" s="10" t="s">
        <v>13</v>
      </c>
      <c r="C76" s="27">
        <v>1</v>
      </c>
      <c r="D76" s="3"/>
      <c r="E76" s="3"/>
      <c r="F76" s="3">
        <f t="shared" si="8"/>
        <v>0</v>
      </c>
      <c r="G76" s="41">
        <f t="shared" si="14"/>
        <v>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</row>
    <row r="77" spans="1:69" x14ac:dyDescent="0.25">
      <c r="A77" s="10">
        <v>52</v>
      </c>
      <c r="B77" s="10" t="s">
        <v>14</v>
      </c>
      <c r="C77" s="27">
        <v>1</v>
      </c>
      <c r="D77" s="3"/>
      <c r="E77" s="3"/>
      <c r="F77" s="3">
        <f t="shared" si="8"/>
        <v>0</v>
      </c>
      <c r="G77" s="41">
        <f t="shared" si="14"/>
        <v>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</row>
    <row r="78" spans="1:69" x14ac:dyDescent="0.25">
      <c r="A78" s="36">
        <v>53</v>
      </c>
      <c r="B78" s="10" t="s">
        <v>15</v>
      </c>
      <c r="C78" s="27">
        <v>1</v>
      </c>
      <c r="D78" s="3"/>
      <c r="E78" s="3"/>
      <c r="F78" s="3">
        <f t="shared" si="8"/>
        <v>0</v>
      </c>
      <c r="G78" s="41">
        <f t="shared" si="14"/>
        <v>0</v>
      </c>
    </row>
    <row r="79" spans="1:69" x14ac:dyDescent="0.25">
      <c r="A79" s="10">
        <v>54</v>
      </c>
      <c r="B79" s="10" t="s">
        <v>5</v>
      </c>
      <c r="C79" s="27">
        <v>1</v>
      </c>
      <c r="D79" s="3"/>
      <c r="E79" s="3"/>
      <c r="F79" s="3">
        <f t="shared" si="8"/>
        <v>0</v>
      </c>
      <c r="G79" s="41">
        <f t="shared" si="14"/>
        <v>0</v>
      </c>
    </row>
    <row r="80" spans="1:69" x14ac:dyDescent="0.25">
      <c r="A80" s="30"/>
      <c r="B80" s="30"/>
      <c r="C80" s="45"/>
      <c r="D80" s="12"/>
      <c r="E80" s="12"/>
      <c r="F80" s="15">
        <f>SUM(F74:F79)</f>
        <v>0</v>
      </c>
      <c r="G80" s="18">
        <f>SUM(G74:G79)</f>
        <v>0</v>
      </c>
    </row>
    <row r="81" spans="1:72" x14ac:dyDescent="0.25">
      <c r="A81" s="30"/>
      <c r="B81" s="31" t="s">
        <v>56</v>
      </c>
      <c r="C81" s="32">
        <f>C34+C35+C36+C37+C38+C39+C40+C42+C43+C44+C146+C46+C47+C48+C50+C51+C52+C53+C54+C55+C56+C58+C59+C60+C62+C63+C64+C66+C67+C68+C69+C70+C71+C72+C74+C75+C76+C77+C78+C79+C80</f>
        <v>1495</v>
      </c>
      <c r="D81" s="9"/>
      <c r="E81" s="9"/>
      <c r="F81" s="73">
        <f>SUM(+F72+F64+F56+F48+F40)</f>
        <v>0</v>
      </c>
      <c r="G81" s="81">
        <f>G40+G48+G56+G64+G72+G80</f>
        <v>0</v>
      </c>
    </row>
    <row r="82" spans="1:72" x14ac:dyDescent="0.25">
      <c r="A82" s="84" t="s">
        <v>21</v>
      </c>
      <c r="B82" s="84"/>
      <c r="C82" s="84"/>
      <c r="D82" s="84"/>
      <c r="E82" s="84"/>
      <c r="F82" s="84"/>
      <c r="G82" s="84"/>
    </row>
    <row r="83" spans="1:72" s="10" customFormat="1" x14ac:dyDescent="0.25">
      <c r="A83" s="36">
        <v>55</v>
      </c>
      <c r="B83" s="40" t="s">
        <v>39</v>
      </c>
      <c r="C83" s="37">
        <v>150</v>
      </c>
      <c r="D83" s="84"/>
      <c r="E83" s="41"/>
      <c r="F83" s="41">
        <f>C83*D83</f>
        <v>0</v>
      </c>
      <c r="G83" s="41">
        <f>C83*E83</f>
        <v>0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</row>
    <row r="84" spans="1:72" x14ac:dyDescent="0.25">
      <c r="A84" s="10">
        <v>56</v>
      </c>
      <c r="B84" s="10" t="s">
        <v>12</v>
      </c>
      <c r="C84" s="27">
        <v>60</v>
      </c>
      <c r="D84" s="3"/>
      <c r="E84" s="3"/>
      <c r="F84" s="41">
        <f t="shared" ref="F84:F144" si="15">C84*D84</f>
        <v>0</v>
      </c>
      <c r="G84" s="41">
        <f t="shared" ref="G84:G88" si="16">C84*E84</f>
        <v>0</v>
      </c>
    </row>
    <row r="85" spans="1:72" x14ac:dyDescent="0.25">
      <c r="A85" s="36">
        <v>57</v>
      </c>
      <c r="B85" s="10" t="s">
        <v>13</v>
      </c>
      <c r="C85" s="27">
        <v>1</v>
      </c>
      <c r="D85" s="3"/>
      <c r="E85" s="3"/>
      <c r="F85" s="41">
        <f t="shared" si="15"/>
        <v>0</v>
      </c>
      <c r="G85" s="41">
        <f t="shared" si="16"/>
        <v>0</v>
      </c>
    </row>
    <row r="86" spans="1:72" x14ac:dyDescent="0.25">
      <c r="A86" s="10">
        <v>58</v>
      </c>
      <c r="B86" s="10" t="s">
        <v>14</v>
      </c>
      <c r="C86" s="27">
        <f>1</f>
        <v>1</v>
      </c>
      <c r="D86" s="3"/>
      <c r="E86" s="3"/>
      <c r="F86" s="41">
        <f t="shared" si="15"/>
        <v>0</v>
      </c>
      <c r="G86" s="41">
        <f t="shared" si="16"/>
        <v>0</v>
      </c>
    </row>
    <row r="87" spans="1:72" x14ac:dyDescent="0.25">
      <c r="A87" s="36">
        <v>59</v>
      </c>
      <c r="B87" s="10" t="s">
        <v>15</v>
      </c>
      <c r="C87" s="27">
        <v>1</v>
      </c>
      <c r="D87" s="3"/>
      <c r="E87" s="3"/>
      <c r="F87" s="41">
        <f t="shared" si="15"/>
        <v>0</v>
      </c>
      <c r="G87" s="41">
        <f t="shared" si="16"/>
        <v>0</v>
      </c>
    </row>
    <row r="88" spans="1:72" x14ac:dyDescent="0.25">
      <c r="A88" s="10">
        <v>60</v>
      </c>
      <c r="B88" s="10" t="s">
        <v>5</v>
      </c>
      <c r="C88" s="27">
        <v>1</v>
      </c>
      <c r="D88" s="3"/>
      <c r="E88" s="3"/>
      <c r="F88" s="41">
        <f t="shared" si="15"/>
        <v>0</v>
      </c>
      <c r="G88" s="41">
        <f t="shared" si="16"/>
        <v>0</v>
      </c>
    </row>
    <row r="89" spans="1:72" x14ac:dyDescent="0.25">
      <c r="A89" s="36"/>
      <c r="B89" s="10"/>
      <c r="C89" s="27"/>
      <c r="D89" s="3"/>
      <c r="E89" s="3"/>
      <c r="F89" s="80">
        <f>SUM(F83:F88)</f>
        <v>0</v>
      </c>
      <c r="G89" s="79">
        <f>SUM(G83:G88)</f>
        <v>0</v>
      </c>
    </row>
    <row r="90" spans="1:72" x14ac:dyDescent="0.25">
      <c r="A90" s="84" t="s">
        <v>22</v>
      </c>
      <c r="B90" s="84"/>
      <c r="C90" s="84"/>
      <c r="D90" s="84"/>
      <c r="E90" s="84"/>
      <c r="F90" s="41"/>
      <c r="G90" s="84"/>
    </row>
    <row r="91" spans="1:72" s="10" customFormat="1" x14ac:dyDescent="0.25">
      <c r="A91" s="36">
        <v>61</v>
      </c>
      <c r="B91" s="40" t="s">
        <v>39</v>
      </c>
      <c r="C91" s="37">
        <v>30</v>
      </c>
      <c r="D91" s="84"/>
      <c r="E91" s="41"/>
      <c r="F91" s="41">
        <f t="shared" si="15"/>
        <v>0</v>
      </c>
      <c r="G91" s="41">
        <f>C91*E91</f>
        <v>0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47"/>
    </row>
    <row r="92" spans="1:72" x14ac:dyDescent="0.25">
      <c r="A92" s="10">
        <v>62</v>
      </c>
      <c r="B92" s="10" t="s">
        <v>12</v>
      </c>
      <c r="C92" s="27">
        <v>1</v>
      </c>
      <c r="D92" s="3"/>
      <c r="E92" s="3"/>
      <c r="F92" s="41">
        <f t="shared" si="15"/>
        <v>0</v>
      </c>
      <c r="G92" s="41">
        <f t="shared" ref="G92:G96" si="17">C92*E92</f>
        <v>0</v>
      </c>
    </row>
    <row r="93" spans="1:72" x14ac:dyDescent="0.25">
      <c r="A93" s="36">
        <v>63</v>
      </c>
      <c r="B93" s="10" t="s">
        <v>13</v>
      </c>
      <c r="C93" s="27">
        <v>1</v>
      </c>
      <c r="D93" s="3"/>
      <c r="E93" s="3"/>
      <c r="F93" s="41">
        <f t="shared" si="15"/>
        <v>0</v>
      </c>
      <c r="G93" s="41">
        <f t="shared" si="17"/>
        <v>0</v>
      </c>
    </row>
    <row r="94" spans="1:72" x14ac:dyDescent="0.25">
      <c r="A94" s="10">
        <v>64</v>
      </c>
      <c r="B94" s="10" t="s">
        <v>14</v>
      </c>
      <c r="C94" s="27">
        <v>1</v>
      </c>
      <c r="D94" s="3"/>
      <c r="E94" s="3"/>
      <c r="F94" s="41">
        <f t="shared" si="15"/>
        <v>0</v>
      </c>
      <c r="G94" s="41">
        <f t="shared" si="17"/>
        <v>0</v>
      </c>
    </row>
    <row r="95" spans="1:72" x14ac:dyDescent="0.25">
      <c r="A95" s="36">
        <v>65</v>
      </c>
      <c r="B95" s="10" t="s">
        <v>15</v>
      </c>
      <c r="C95" s="27">
        <v>1</v>
      </c>
      <c r="D95" s="3"/>
      <c r="E95" s="3"/>
      <c r="F95" s="41">
        <f t="shared" si="15"/>
        <v>0</v>
      </c>
      <c r="G95" s="41">
        <f t="shared" si="17"/>
        <v>0</v>
      </c>
    </row>
    <row r="96" spans="1:72" x14ac:dyDescent="0.25">
      <c r="A96" s="10">
        <v>66</v>
      </c>
      <c r="B96" s="10" t="s">
        <v>5</v>
      </c>
      <c r="C96" s="27">
        <v>1</v>
      </c>
      <c r="D96" s="3"/>
      <c r="E96" s="3"/>
      <c r="F96" s="41">
        <f t="shared" si="15"/>
        <v>0</v>
      </c>
      <c r="G96" s="41">
        <f t="shared" si="17"/>
        <v>0</v>
      </c>
    </row>
    <row r="97" spans="1:71" x14ac:dyDescent="0.25">
      <c r="A97" s="36"/>
      <c r="B97" s="10"/>
      <c r="C97" s="27"/>
      <c r="D97" s="3"/>
      <c r="E97" s="3"/>
      <c r="F97" s="66">
        <f>SUM(F91:F96)</f>
        <v>0</v>
      </c>
      <c r="G97" s="42">
        <f>SUM(G91:G96)</f>
        <v>0</v>
      </c>
    </row>
    <row r="98" spans="1:71" x14ac:dyDescent="0.25">
      <c r="A98" s="84" t="s">
        <v>23</v>
      </c>
      <c r="B98" s="84"/>
      <c r="C98" s="84"/>
      <c r="D98" s="84"/>
      <c r="E98" s="84"/>
      <c r="F98" s="41"/>
      <c r="G98" s="84"/>
    </row>
    <row r="99" spans="1:71" s="10" customFormat="1" x14ac:dyDescent="0.25">
      <c r="A99" s="36">
        <v>67</v>
      </c>
      <c r="B99" s="40" t="s">
        <v>39</v>
      </c>
      <c r="C99" s="37">
        <v>10</v>
      </c>
      <c r="D99" s="84"/>
      <c r="E99" s="41"/>
      <c r="F99" s="41">
        <f t="shared" si="15"/>
        <v>0</v>
      </c>
      <c r="G99" s="41">
        <f>C99*E99</f>
        <v>0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47"/>
    </row>
    <row r="100" spans="1:71" x14ac:dyDescent="0.25">
      <c r="A100" s="36">
        <v>68</v>
      </c>
      <c r="B100" s="10" t="s">
        <v>12</v>
      </c>
      <c r="C100" s="27">
        <v>1</v>
      </c>
      <c r="D100" s="3"/>
      <c r="E100" s="3"/>
      <c r="F100" s="41">
        <f t="shared" si="15"/>
        <v>0</v>
      </c>
      <c r="G100" s="41">
        <f t="shared" ref="G100:G104" si="18">C100*E100</f>
        <v>0</v>
      </c>
    </row>
    <row r="101" spans="1:71" x14ac:dyDescent="0.25">
      <c r="A101" s="36">
        <v>69</v>
      </c>
      <c r="B101" s="10" t="s">
        <v>13</v>
      </c>
      <c r="C101" s="27">
        <v>1</v>
      </c>
      <c r="D101" s="3"/>
      <c r="E101" s="3"/>
      <c r="F101" s="41">
        <f t="shared" si="15"/>
        <v>0</v>
      </c>
      <c r="G101" s="41">
        <f t="shared" si="18"/>
        <v>0</v>
      </c>
    </row>
    <row r="102" spans="1:71" x14ac:dyDescent="0.25">
      <c r="A102" s="36">
        <v>70</v>
      </c>
      <c r="B102" s="10" t="s">
        <v>14</v>
      </c>
      <c r="C102" s="27">
        <v>1</v>
      </c>
      <c r="D102" s="3"/>
      <c r="E102" s="3"/>
      <c r="F102" s="41">
        <f t="shared" si="15"/>
        <v>0</v>
      </c>
      <c r="G102" s="41">
        <f t="shared" si="18"/>
        <v>0</v>
      </c>
    </row>
    <row r="103" spans="1:71" x14ac:dyDescent="0.25">
      <c r="A103" s="36">
        <v>71</v>
      </c>
      <c r="B103" s="10" t="s">
        <v>15</v>
      </c>
      <c r="C103" s="27">
        <v>1</v>
      </c>
      <c r="D103" s="3"/>
      <c r="E103" s="3"/>
      <c r="F103" s="41">
        <f t="shared" si="15"/>
        <v>0</v>
      </c>
      <c r="G103" s="41">
        <f t="shared" si="18"/>
        <v>0</v>
      </c>
    </row>
    <row r="104" spans="1:71" x14ac:dyDescent="0.25">
      <c r="A104" s="36">
        <v>72</v>
      </c>
      <c r="B104" s="10" t="s">
        <v>5</v>
      </c>
      <c r="C104" s="27">
        <v>1</v>
      </c>
      <c r="D104" s="3"/>
      <c r="E104" s="3"/>
      <c r="F104" s="41">
        <f t="shared" si="15"/>
        <v>0</v>
      </c>
      <c r="G104" s="41">
        <f t="shared" si="18"/>
        <v>0</v>
      </c>
    </row>
    <row r="105" spans="1:71" x14ac:dyDescent="0.25">
      <c r="A105" s="36"/>
      <c r="B105" s="10"/>
      <c r="C105" s="27"/>
      <c r="D105" s="3"/>
      <c r="E105" s="3"/>
      <c r="F105" s="66">
        <f>SUM(F99:F104)</f>
        <v>0</v>
      </c>
      <c r="G105" s="42">
        <f>SUM(G99:G104)</f>
        <v>0</v>
      </c>
    </row>
    <row r="106" spans="1:71" x14ac:dyDescent="0.25">
      <c r="A106" s="84" t="s">
        <v>24</v>
      </c>
      <c r="B106" s="84"/>
      <c r="C106" s="84"/>
      <c r="D106" s="84"/>
      <c r="E106" s="84"/>
      <c r="F106" s="41"/>
      <c r="G106" s="84"/>
    </row>
    <row r="107" spans="1:71" s="10" customFormat="1" x14ac:dyDescent="0.25">
      <c r="A107" s="36">
        <v>73</v>
      </c>
      <c r="B107" s="40" t="s">
        <v>39</v>
      </c>
      <c r="C107" s="37">
        <v>1</v>
      </c>
      <c r="D107" s="84"/>
      <c r="E107" s="41"/>
      <c r="F107" s="41">
        <f t="shared" si="15"/>
        <v>0</v>
      </c>
      <c r="G107" s="41">
        <f>C107*E107</f>
        <v>0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47"/>
    </row>
    <row r="108" spans="1:71" x14ac:dyDescent="0.25">
      <c r="A108" s="10">
        <v>74</v>
      </c>
      <c r="B108" s="10" t="s">
        <v>12</v>
      </c>
      <c r="C108" s="27">
        <v>1</v>
      </c>
      <c r="D108" s="3"/>
      <c r="E108" s="3"/>
      <c r="F108" s="41">
        <f t="shared" si="15"/>
        <v>0</v>
      </c>
      <c r="G108" s="41">
        <f t="shared" ref="G108:G112" si="19">C108*E108</f>
        <v>0</v>
      </c>
    </row>
    <row r="109" spans="1:71" x14ac:dyDescent="0.25">
      <c r="A109" s="36">
        <v>75</v>
      </c>
      <c r="B109" s="10" t="s">
        <v>13</v>
      </c>
      <c r="C109" s="27">
        <v>1</v>
      </c>
      <c r="D109" s="3"/>
      <c r="E109" s="3"/>
      <c r="F109" s="41">
        <f t="shared" si="15"/>
        <v>0</v>
      </c>
      <c r="G109" s="41">
        <f t="shared" si="19"/>
        <v>0</v>
      </c>
    </row>
    <row r="110" spans="1:71" x14ac:dyDescent="0.25">
      <c r="A110" s="10">
        <v>76</v>
      </c>
      <c r="B110" s="10" t="s">
        <v>14</v>
      </c>
      <c r="C110" s="27">
        <v>1</v>
      </c>
      <c r="D110" s="3"/>
      <c r="E110" s="3"/>
      <c r="F110" s="41">
        <f t="shared" si="15"/>
        <v>0</v>
      </c>
      <c r="G110" s="41">
        <f t="shared" si="19"/>
        <v>0</v>
      </c>
    </row>
    <row r="111" spans="1:71" x14ac:dyDescent="0.25">
      <c r="A111" s="36">
        <v>77</v>
      </c>
      <c r="B111" s="10" t="s">
        <v>15</v>
      </c>
      <c r="C111" s="27">
        <v>1</v>
      </c>
      <c r="D111" s="3"/>
      <c r="E111" s="3"/>
      <c r="F111" s="41">
        <f t="shared" si="15"/>
        <v>0</v>
      </c>
      <c r="G111" s="41">
        <f t="shared" si="19"/>
        <v>0</v>
      </c>
    </row>
    <row r="112" spans="1:71" x14ac:dyDescent="0.25">
      <c r="A112" s="10">
        <v>78</v>
      </c>
      <c r="B112" s="10" t="s">
        <v>5</v>
      </c>
      <c r="C112" s="27">
        <v>1</v>
      </c>
      <c r="D112" s="3"/>
      <c r="E112" s="3"/>
      <c r="F112" s="41">
        <f t="shared" si="15"/>
        <v>0</v>
      </c>
      <c r="G112" s="41">
        <f t="shared" si="19"/>
        <v>0</v>
      </c>
    </row>
    <row r="113" spans="1:100" x14ac:dyDescent="0.25">
      <c r="A113" s="10"/>
      <c r="B113" s="10"/>
      <c r="C113" s="27"/>
      <c r="D113" s="3"/>
      <c r="E113" s="3"/>
      <c r="F113" s="66">
        <f>SUM(F107:F112)</f>
        <v>0</v>
      </c>
      <c r="G113" s="42">
        <f>SUM(G107:G112)</f>
        <v>0</v>
      </c>
    </row>
    <row r="114" spans="1:100" x14ac:dyDescent="0.25">
      <c r="A114" s="84" t="s">
        <v>25</v>
      </c>
      <c r="B114" s="84"/>
      <c r="C114" s="84"/>
      <c r="D114" s="84"/>
      <c r="E114" s="84"/>
      <c r="F114" s="41"/>
      <c r="G114" s="84"/>
    </row>
    <row r="115" spans="1:100" s="10" customFormat="1" x14ac:dyDescent="0.25">
      <c r="A115" s="36">
        <v>79</v>
      </c>
      <c r="B115" s="40" t="s">
        <v>39</v>
      </c>
      <c r="C115" s="37">
        <v>100</v>
      </c>
      <c r="D115" s="84"/>
      <c r="E115" s="41"/>
      <c r="F115" s="41">
        <f t="shared" si="15"/>
        <v>0</v>
      </c>
      <c r="G115" s="41">
        <f>C115*E115</f>
        <v>0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47"/>
    </row>
    <row r="116" spans="1:100" x14ac:dyDescent="0.25">
      <c r="A116" s="10">
        <v>80</v>
      </c>
      <c r="B116" s="10" t="s">
        <v>12</v>
      </c>
      <c r="C116" s="27">
        <v>1</v>
      </c>
      <c r="D116" s="3"/>
      <c r="E116" s="3"/>
      <c r="F116" s="41">
        <f t="shared" si="15"/>
        <v>0</v>
      </c>
      <c r="G116" s="41">
        <f t="shared" ref="G116:G120" si="20">C116*E116</f>
        <v>0</v>
      </c>
    </row>
    <row r="117" spans="1:100" x14ac:dyDescent="0.25">
      <c r="A117" s="36">
        <v>81</v>
      </c>
      <c r="B117" s="10" t="s">
        <v>13</v>
      </c>
      <c r="C117" s="27">
        <f>1+1</f>
        <v>2</v>
      </c>
      <c r="D117" s="3"/>
      <c r="E117" s="3"/>
      <c r="F117" s="41">
        <f t="shared" si="15"/>
        <v>0</v>
      </c>
      <c r="G117" s="41">
        <f t="shared" si="20"/>
        <v>0</v>
      </c>
    </row>
    <row r="118" spans="1:100" x14ac:dyDescent="0.25">
      <c r="A118" s="10">
        <v>82</v>
      </c>
      <c r="B118" s="10" t="s">
        <v>14</v>
      </c>
      <c r="C118" s="27">
        <v>1</v>
      </c>
      <c r="D118" s="3"/>
      <c r="E118" s="3"/>
      <c r="F118" s="41">
        <f t="shared" si="15"/>
        <v>0</v>
      </c>
      <c r="G118" s="41">
        <f t="shared" si="20"/>
        <v>0</v>
      </c>
    </row>
    <row r="119" spans="1:100" x14ac:dyDescent="0.25">
      <c r="A119" s="36">
        <v>83</v>
      </c>
      <c r="B119" s="10" t="s">
        <v>15</v>
      </c>
      <c r="C119" s="27">
        <v>1</v>
      </c>
      <c r="D119" s="3"/>
      <c r="E119" s="3"/>
      <c r="F119" s="41">
        <f t="shared" si="15"/>
        <v>0</v>
      </c>
      <c r="G119" s="41">
        <f t="shared" si="20"/>
        <v>0</v>
      </c>
    </row>
    <row r="120" spans="1:100" x14ac:dyDescent="0.25">
      <c r="A120" s="10">
        <v>84</v>
      </c>
      <c r="B120" s="10" t="s">
        <v>5</v>
      </c>
      <c r="C120" s="27">
        <v>1</v>
      </c>
      <c r="D120" s="3"/>
      <c r="E120" s="3"/>
      <c r="F120" s="41">
        <f t="shared" si="15"/>
        <v>0</v>
      </c>
      <c r="G120" s="41">
        <f t="shared" si="20"/>
        <v>0</v>
      </c>
    </row>
    <row r="121" spans="1:100" x14ac:dyDescent="0.25">
      <c r="A121" s="10"/>
      <c r="B121" s="10"/>
      <c r="C121" s="27"/>
      <c r="D121" s="3"/>
      <c r="E121" s="3"/>
      <c r="F121" s="66">
        <f>SUM(F115:F120)</f>
        <v>0</v>
      </c>
      <c r="G121" s="42">
        <f>SUM(G115:G120)</f>
        <v>0</v>
      </c>
    </row>
    <row r="122" spans="1:100" x14ac:dyDescent="0.25">
      <c r="A122" s="84" t="s">
        <v>26</v>
      </c>
      <c r="B122" s="84"/>
      <c r="C122" s="84"/>
      <c r="D122" s="84"/>
      <c r="E122" s="84"/>
      <c r="F122" s="41"/>
      <c r="G122" s="84"/>
    </row>
    <row r="123" spans="1:100" s="10" customFormat="1" x14ac:dyDescent="0.25">
      <c r="A123" s="36">
        <v>85</v>
      </c>
      <c r="B123" s="40" t="s">
        <v>39</v>
      </c>
      <c r="C123" s="37">
        <v>15</v>
      </c>
      <c r="D123" s="40"/>
      <c r="E123" s="41"/>
      <c r="F123" s="41">
        <f t="shared" si="15"/>
        <v>0</v>
      </c>
      <c r="G123" s="41">
        <f>C123*E123</f>
        <v>0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</row>
    <row r="124" spans="1:100" x14ac:dyDescent="0.25">
      <c r="A124" s="36">
        <v>86</v>
      </c>
      <c r="B124" s="10" t="s">
        <v>12</v>
      </c>
      <c r="C124" s="27">
        <v>1</v>
      </c>
      <c r="D124" s="3"/>
      <c r="E124" s="3"/>
      <c r="F124" s="41">
        <f t="shared" si="15"/>
        <v>0</v>
      </c>
      <c r="G124" s="41">
        <f t="shared" ref="G124:G128" si="21">C124*E124</f>
        <v>0</v>
      </c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1:100" x14ac:dyDescent="0.25">
      <c r="A125" s="36">
        <v>87</v>
      </c>
      <c r="B125" s="10" t="s">
        <v>13</v>
      </c>
      <c r="C125" s="27">
        <v>1</v>
      </c>
      <c r="D125" s="3"/>
      <c r="E125" s="3"/>
      <c r="F125" s="41">
        <f t="shared" si="15"/>
        <v>0</v>
      </c>
      <c r="G125" s="41">
        <f t="shared" si="21"/>
        <v>0</v>
      </c>
    </row>
    <row r="126" spans="1:100" x14ac:dyDescent="0.25">
      <c r="A126" s="36">
        <v>88</v>
      </c>
      <c r="B126" s="10" t="s">
        <v>14</v>
      </c>
      <c r="C126" s="27">
        <v>1</v>
      </c>
      <c r="D126" s="3"/>
      <c r="E126" s="3"/>
      <c r="F126" s="41">
        <f t="shared" si="15"/>
        <v>0</v>
      </c>
      <c r="G126" s="41">
        <f t="shared" si="21"/>
        <v>0</v>
      </c>
    </row>
    <row r="127" spans="1:100" x14ac:dyDescent="0.25">
      <c r="A127" s="36">
        <v>89</v>
      </c>
      <c r="B127" s="10" t="s">
        <v>15</v>
      </c>
      <c r="C127" s="27">
        <v>1</v>
      </c>
      <c r="D127" s="3"/>
      <c r="E127" s="3"/>
      <c r="F127" s="41">
        <f t="shared" si="15"/>
        <v>0</v>
      </c>
      <c r="G127" s="41">
        <f t="shared" si="21"/>
        <v>0</v>
      </c>
    </row>
    <row r="128" spans="1:100" x14ac:dyDescent="0.25">
      <c r="A128" s="36">
        <v>90</v>
      </c>
      <c r="B128" s="10" t="s">
        <v>5</v>
      </c>
      <c r="C128" s="27">
        <v>1</v>
      </c>
      <c r="D128" s="3"/>
      <c r="E128" s="3"/>
      <c r="F128" s="41">
        <f t="shared" si="15"/>
        <v>0</v>
      </c>
      <c r="G128" s="41">
        <f t="shared" si="21"/>
        <v>0</v>
      </c>
    </row>
    <row r="129" spans="1:92" x14ac:dyDescent="0.25">
      <c r="A129" s="10"/>
      <c r="B129" s="10"/>
      <c r="C129" s="27"/>
      <c r="D129" s="3"/>
      <c r="E129" s="3"/>
      <c r="F129" s="66">
        <f>SUM(F123:F128)</f>
        <v>0</v>
      </c>
      <c r="G129" s="42">
        <f>SUM(G123:G128)</f>
        <v>0</v>
      </c>
    </row>
    <row r="130" spans="1:92" x14ac:dyDescent="0.25">
      <c r="A130" s="84" t="s">
        <v>27</v>
      </c>
      <c r="B130" s="84"/>
      <c r="C130" s="84"/>
      <c r="D130" s="84"/>
      <c r="E130" s="84"/>
      <c r="F130" s="41"/>
      <c r="G130" s="84"/>
    </row>
    <row r="131" spans="1:92" s="10" customFormat="1" x14ac:dyDescent="0.25">
      <c r="A131" s="36">
        <v>91</v>
      </c>
      <c r="B131" s="40" t="s">
        <v>39</v>
      </c>
      <c r="C131" s="37">
        <v>3</v>
      </c>
      <c r="D131" s="84"/>
      <c r="E131" s="41"/>
      <c r="F131" s="41">
        <f t="shared" si="15"/>
        <v>0</v>
      </c>
      <c r="G131" s="41">
        <f>C131*E131</f>
        <v>0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47"/>
    </row>
    <row r="132" spans="1:92" x14ac:dyDescent="0.25">
      <c r="A132" s="10">
        <v>92</v>
      </c>
      <c r="B132" s="10" t="s">
        <v>12</v>
      </c>
      <c r="C132" s="27">
        <v>1</v>
      </c>
      <c r="D132" s="3"/>
      <c r="E132" s="3"/>
      <c r="F132" s="41">
        <f t="shared" si="15"/>
        <v>0</v>
      </c>
      <c r="G132" s="41">
        <f t="shared" ref="G132:G136" si="22">C132*E132</f>
        <v>0</v>
      </c>
    </row>
    <row r="133" spans="1:92" x14ac:dyDescent="0.25">
      <c r="A133" s="36">
        <v>93</v>
      </c>
      <c r="B133" s="10" t="s">
        <v>13</v>
      </c>
      <c r="C133" s="27">
        <v>1</v>
      </c>
      <c r="D133" s="3"/>
      <c r="E133" s="3"/>
      <c r="F133" s="41">
        <f t="shared" si="15"/>
        <v>0</v>
      </c>
      <c r="G133" s="41">
        <f t="shared" si="22"/>
        <v>0</v>
      </c>
    </row>
    <row r="134" spans="1:92" x14ac:dyDescent="0.25">
      <c r="A134" s="10">
        <v>94</v>
      </c>
      <c r="B134" s="10" t="s">
        <v>14</v>
      </c>
      <c r="C134" s="27">
        <v>1</v>
      </c>
      <c r="D134" s="3"/>
      <c r="E134" s="3"/>
      <c r="F134" s="41">
        <f t="shared" si="15"/>
        <v>0</v>
      </c>
      <c r="G134" s="41">
        <f t="shared" si="22"/>
        <v>0</v>
      </c>
    </row>
    <row r="135" spans="1:92" x14ac:dyDescent="0.25">
      <c r="A135" s="36">
        <v>95</v>
      </c>
      <c r="B135" s="10" t="s">
        <v>15</v>
      </c>
      <c r="C135" s="27">
        <v>1</v>
      </c>
      <c r="D135" s="3"/>
      <c r="E135" s="3"/>
      <c r="F135" s="41">
        <f t="shared" si="15"/>
        <v>0</v>
      </c>
      <c r="G135" s="41">
        <f t="shared" si="22"/>
        <v>0</v>
      </c>
    </row>
    <row r="136" spans="1:92" x14ac:dyDescent="0.25">
      <c r="A136" s="10">
        <v>96</v>
      </c>
      <c r="B136" s="10" t="s">
        <v>5</v>
      </c>
      <c r="C136" s="27">
        <v>1</v>
      </c>
      <c r="D136" s="3"/>
      <c r="E136" s="3"/>
      <c r="F136" s="41">
        <f t="shared" si="15"/>
        <v>0</v>
      </c>
      <c r="G136" s="41">
        <f t="shared" si="22"/>
        <v>0</v>
      </c>
    </row>
    <row r="137" spans="1:92" x14ac:dyDescent="0.25">
      <c r="A137" s="10"/>
      <c r="B137" s="10"/>
      <c r="C137" s="27"/>
      <c r="D137" s="3"/>
      <c r="E137" s="3"/>
      <c r="F137" s="66">
        <f>SUM(F131:F136)</f>
        <v>0</v>
      </c>
      <c r="G137" s="42">
        <f>SUM(G131:G136)</f>
        <v>0</v>
      </c>
    </row>
    <row r="138" spans="1:92" x14ac:dyDescent="0.25">
      <c r="A138" s="84" t="s">
        <v>28</v>
      </c>
      <c r="B138" s="84"/>
      <c r="C138" s="84"/>
      <c r="D138" s="84"/>
      <c r="E138" s="84"/>
      <c r="F138" s="41"/>
      <c r="G138" s="84"/>
    </row>
    <row r="139" spans="1:92" s="10" customFormat="1" x14ac:dyDescent="0.25">
      <c r="A139" s="36">
        <v>97</v>
      </c>
      <c r="B139" s="40" t="s">
        <v>39</v>
      </c>
      <c r="C139" s="37">
        <v>1</v>
      </c>
      <c r="D139" s="84"/>
      <c r="E139" s="41"/>
      <c r="F139" s="41">
        <f t="shared" si="15"/>
        <v>0</v>
      </c>
      <c r="G139" s="41">
        <f>C139*E139</f>
        <v>0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47"/>
    </row>
    <row r="140" spans="1:92" x14ac:dyDescent="0.25">
      <c r="A140" s="10">
        <v>98</v>
      </c>
      <c r="B140" s="10" t="s">
        <v>12</v>
      </c>
      <c r="C140" s="27">
        <v>1</v>
      </c>
      <c r="D140" s="3"/>
      <c r="E140" s="3"/>
      <c r="F140" s="41">
        <f t="shared" si="15"/>
        <v>0</v>
      </c>
      <c r="G140" s="41">
        <f t="shared" ref="G140:G144" si="23">C140*E140</f>
        <v>0</v>
      </c>
    </row>
    <row r="141" spans="1:92" x14ac:dyDescent="0.25">
      <c r="A141" s="36">
        <v>99</v>
      </c>
      <c r="B141" s="10" t="s">
        <v>13</v>
      </c>
      <c r="C141" s="27">
        <v>1</v>
      </c>
      <c r="D141" s="3"/>
      <c r="E141" s="3"/>
      <c r="F141" s="41">
        <f t="shared" si="15"/>
        <v>0</v>
      </c>
      <c r="G141" s="41">
        <f t="shared" si="23"/>
        <v>0</v>
      </c>
    </row>
    <row r="142" spans="1:92" x14ac:dyDescent="0.25">
      <c r="A142" s="10">
        <v>100</v>
      </c>
      <c r="B142" s="10" t="s">
        <v>14</v>
      </c>
      <c r="C142" s="27">
        <v>1</v>
      </c>
      <c r="D142" s="3"/>
      <c r="E142" s="3"/>
      <c r="F142" s="41">
        <f t="shared" si="15"/>
        <v>0</v>
      </c>
      <c r="G142" s="41">
        <f t="shared" si="23"/>
        <v>0</v>
      </c>
    </row>
    <row r="143" spans="1:92" x14ac:dyDescent="0.25">
      <c r="A143" s="36">
        <v>101</v>
      </c>
      <c r="B143" s="10" t="s">
        <v>15</v>
      </c>
      <c r="C143" s="27">
        <v>1</v>
      </c>
      <c r="D143" s="3"/>
      <c r="E143" s="3"/>
      <c r="F143" s="41">
        <f t="shared" si="15"/>
        <v>0</v>
      </c>
      <c r="G143" s="41">
        <f t="shared" si="23"/>
        <v>0</v>
      </c>
    </row>
    <row r="144" spans="1:92" x14ac:dyDescent="0.25">
      <c r="A144" s="10">
        <v>102</v>
      </c>
      <c r="B144" s="10" t="s">
        <v>5</v>
      </c>
      <c r="C144" s="27">
        <v>1</v>
      </c>
      <c r="D144" s="3"/>
      <c r="E144" s="3"/>
      <c r="F144" s="41">
        <f t="shared" si="15"/>
        <v>0</v>
      </c>
      <c r="G144" s="41">
        <f t="shared" si="23"/>
        <v>0</v>
      </c>
    </row>
    <row r="145" spans="1:7" x14ac:dyDescent="0.25">
      <c r="A145" s="36"/>
      <c r="B145" s="63"/>
      <c r="C145" s="64"/>
      <c r="D145" s="65"/>
      <c r="E145" s="65"/>
      <c r="F145" s="66">
        <f>SUM(F139:F144)</f>
        <v>0</v>
      </c>
      <c r="G145" s="13">
        <f>SUM(G139:G144)</f>
        <v>0</v>
      </c>
    </row>
    <row r="146" spans="1:7" x14ac:dyDescent="0.25">
      <c r="A146" s="30"/>
      <c r="B146" s="31" t="s">
        <v>57</v>
      </c>
      <c r="C146" s="32">
        <f>C83+C84+C85+C86+C87+C88+C89+C91+C92+C93+C94+C95+C96+C97+C99+C100+C101+C102+C103+C104+C105+C107+C108+C109+C110+C111+C112+C113+C115+C116+C117+C118+C119+C120+C121+C123+C124+C125+C126+C127+C128+C129+C131+C132+C133+C134+C136+C135+C137+C139+C140+C141+C143+C142+C144+C145</f>
        <v>410</v>
      </c>
      <c r="D146" s="9"/>
      <c r="E146" s="9"/>
      <c r="F146" s="67">
        <f>SUM(+F137+F129+F121+F113+F105+F97+F89)</f>
        <v>0</v>
      </c>
      <c r="G146" s="18">
        <f>G145+G137+G129+G121+G113+G105+G97+G89</f>
        <v>0</v>
      </c>
    </row>
    <row r="147" spans="1:7" x14ac:dyDescent="0.25">
      <c r="A147" s="30"/>
      <c r="B147" s="71" t="s">
        <v>75</v>
      </c>
      <c r="C147" s="72">
        <f>C81+C146</f>
        <v>1905</v>
      </c>
      <c r="D147" s="12"/>
      <c r="E147" s="12"/>
      <c r="F147" s="75"/>
      <c r="G147" s="76"/>
    </row>
    <row r="148" spans="1:7" x14ac:dyDescent="0.25">
      <c r="A148" s="83" t="s">
        <v>52</v>
      </c>
      <c r="B148" s="83"/>
      <c r="C148" s="83"/>
      <c r="D148" s="83"/>
      <c r="E148" s="83"/>
      <c r="F148" s="83"/>
      <c r="G148" s="83"/>
    </row>
    <row r="149" spans="1:7" x14ac:dyDescent="0.25">
      <c r="A149" s="10">
        <v>103</v>
      </c>
      <c r="B149" s="2" t="s">
        <v>68</v>
      </c>
      <c r="C149" s="27">
        <f>1+1+1+2+2+1+2+1</f>
        <v>11</v>
      </c>
      <c r="D149" s="3"/>
      <c r="E149" s="3"/>
      <c r="F149" s="3">
        <f>C149*D149</f>
        <v>0</v>
      </c>
      <c r="G149" s="3">
        <f>C149*E149</f>
        <v>0</v>
      </c>
    </row>
    <row r="150" spans="1:7" x14ac:dyDescent="0.25">
      <c r="A150" s="10">
        <v>105</v>
      </c>
      <c r="B150" s="2" t="s">
        <v>69</v>
      </c>
      <c r="C150" s="27">
        <f>3+1+1+6</f>
        <v>11</v>
      </c>
      <c r="D150" s="3"/>
      <c r="E150" s="3"/>
      <c r="F150" s="3">
        <f t="shared" ref="F150:F154" si="24">C150*D150</f>
        <v>0</v>
      </c>
      <c r="G150" s="3">
        <f t="shared" ref="G150:G154" si="25">C150*E150</f>
        <v>0</v>
      </c>
    </row>
    <row r="151" spans="1:7" x14ac:dyDescent="0.25">
      <c r="A151" s="10">
        <v>106</v>
      </c>
      <c r="B151" s="2" t="s">
        <v>30</v>
      </c>
      <c r="C151" s="27">
        <f>1+1+1+1+2</f>
        <v>6</v>
      </c>
      <c r="D151" s="3"/>
      <c r="E151" s="3"/>
      <c r="F151" s="3">
        <f t="shared" si="24"/>
        <v>0</v>
      </c>
      <c r="G151" s="3">
        <f t="shared" si="25"/>
        <v>0</v>
      </c>
    </row>
    <row r="152" spans="1:7" x14ac:dyDescent="0.25">
      <c r="A152" s="10">
        <v>107</v>
      </c>
      <c r="B152" s="2" t="s">
        <v>31</v>
      </c>
      <c r="C152" s="27">
        <f>1+3+3+1+2+5</f>
        <v>15</v>
      </c>
      <c r="D152" s="3"/>
      <c r="E152" s="3"/>
      <c r="F152" s="3">
        <f t="shared" si="24"/>
        <v>0</v>
      </c>
      <c r="G152" s="3">
        <f t="shared" si="25"/>
        <v>0</v>
      </c>
    </row>
    <row r="153" spans="1:7" x14ac:dyDescent="0.25">
      <c r="A153" s="10">
        <v>108</v>
      </c>
      <c r="B153" s="10" t="s">
        <v>40</v>
      </c>
      <c r="C153" s="27">
        <v>1</v>
      </c>
      <c r="D153" s="3"/>
      <c r="E153" s="3"/>
      <c r="F153" s="3">
        <f t="shared" si="24"/>
        <v>0</v>
      </c>
      <c r="G153" s="3">
        <f t="shared" si="25"/>
        <v>0</v>
      </c>
    </row>
    <row r="154" spans="1:7" x14ac:dyDescent="0.25">
      <c r="A154" s="10">
        <v>109</v>
      </c>
      <c r="B154" s="10" t="s">
        <v>41</v>
      </c>
      <c r="C154" s="27">
        <v>1</v>
      </c>
      <c r="D154" s="3"/>
      <c r="E154" s="3"/>
      <c r="F154" s="3">
        <f t="shared" si="24"/>
        <v>0</v>
      </c>
      <c r="G154" s="3">
        <f t="shared" si="25"/>
        <v>0</v>
      </c>
    </row>
    <row r="155" spans="1:7" x14ac:dyDescent="0.25">
      <c r="A155" s="10"/>
      <c r="B155" s="10"/>
      <c r="C155" s="46">
        <f>C149+C150+C151+C152+C153+C154</f>
        <v>45</v>
      </c>
      <c r="D155" s="3"/>
      <c r="E155" s="3"/>
      <c r="F155" s="4">
        <f>SUM(F149:F154)</f>
        <v>0</v>
      </c>
      <c r="G155" s="19">
        <f>SUM(G149:G154)</f>
        <v>0</v>
      </c>
    </row>
    <row r="156" spans="1:7" x14ac:dyDescent="0.25">
      <c r="A156" s="83" t="s">
        <v>53</v>
      </c>
      <c r="B156" s="83"/>
      <c r="C156" s="83"/>
      <c r="D156" s="83"/>
      <c r="E156" s="83"/>
      <c r="F156" s="83"/>
      <c r="G156" s="48"/>
    </row>
    <row r="157" spans="1:7" x14ac:dyDescent="0.25">
      <c r="A157" s="10">
        <v>110</v>
      </c>
      <c r="B157" s="2" t="s">
        <v>68</v>
      </c>
      <c r="C157" s="27">
        <f>2+1</f>
        <v>3</v>
      </c>
      <c r="D157" s="3"/>
      <c r="E157" s="3"/>
      <c r="F157" s="3">
        <f>C157*D157</f>
        <v>0</v>
      </c>
      <c r="G157" s="3">
        <f>C157*E157</f>
        <v>0</v>
      </c>
    </row>
    <row r="158" spans="1:7" x14ac:dyDescent="0.25">
      <c r="A158" s="10">
        <v>111</v>
      </c>
      <c r="B158" s="2" t="s">
        <v>69</v>
      </c>
      <c r="C158" s="27">
        <v>2</v>
      </c>
      <c r="D158" s="3"/>
      <c r="E158" s="3"/>
      <c r="F158" s="3">
        <f t="shared" ref="F158:F162" si="26">C158*D158</f>
        <v>0</v>
      </c>
      <c r="G158" s="3">
        <f t="shared" ref="G158:G161" si="27">C158*E158</f>
        <v>0</v>
      </c>
    </row>
    <row r="159" spans="1:7" x14ac:dyDescent="0.25">
      <c r="A159" s="10">
        <v>112</v>
      </c>
      <c r="B159" s="2" t="s">
        <v>30</v>
      </c>
      <c r="C159" s="27">
        <f>1</f>
        <v>1</v>
      </c>
      <c r="D159" s="3"/>
      <c r="E159" s="3"/>
      <c r="F159" s="3">
        <f t="shared" si="26"/>
        <v>0</v>
      </c>
      <c r="G159" s="3">
        <f t="shared" si="27"/>
        <v>0</v>
      </c>
    </row>
    <row r="160" spans="1:7" x14ac:dyDescent="0.25">
      <c r="A160" s="10">
        <v>113</v>
      </c>
      <c r="B160" s="2" t="s">
        <v>31</v>
      </c>
      <c r="C160" s="27">
        <v>5</v>
      </c>
      <c r="D160" s="3"/>
      <c r="E160" s="3"/>
      <c r="F160" s="3">
        <f t="shared" si="26"/>
        <v>0</v>
      </c>
      <c r="G160" s="3">
        <f t="shared" si="27"/>
        <v>0</v>
      </c>
    </row>
    <row r="161" spans="1:10" x14ac:dyDescent="0.25">
      <c r="A161" s="10">
        <v>114</v>
      </c>
      <c r="B161" s="10" t="s">
        <v>40</v>
      </c>
      <c r="C161" s="27">
        <v>5</v>
      </c>
      <c r="D161" s="3"/>
      <c r="E161" s="3"/>
      <c r="F161" s="3">
        <f t="shared" si="26"/>
        <v>0</v>
      </c>
      <c r="G161" s="3">
        <f t="shared" si="27"/>
        <v>0</v>
      </c>
    </row>
    <row r="162" spans="1:10" x14ac:dyDescent="0.25">
      <c r="A162" s="10">
        <v>115</v>
      </c>
      <c r="B162" s="10" t="s">
        <v>41</v>
      </c>
      <c r="C162" s="27">
        <v>5</v>
      </c>
      <c r="D162" s="3"/>
      <c r="E162" s="3"/>
      <c r="F162" s="3">
        <f t="shared" si="26"/>
        <v>0</v>
      </c>
      <c r="G162" s="3">
        <f>C162*E162</f>
        <v>0</v>
      </c>
    </row>
    <row r="163" spans="1:10" x14ac:dyDescent="0.25">
      <c r="A163" s="10"/>
      <c r="B163" s="63"/>
      <c r="C163" s="46">
        <f>C157+C158+C159+C160+C161+C162</f>
        <v>21</v>
      </c>
      <c r="D163" s="65"/>
      <c r="E163" s="65"/>
      <c r="F163" s="4">
        <f>SUM(F157:F162)</f>
        <v>0</v>
      </c>
      <c r="G163" s="19">
        <f>SUM(G157:G162)</f>
        <v>0</v>
      </c>
    </row>
    <row r="164" spans="1:10" x14ac:dyDescent="0.25">
      <c r="A164" s="30"/>
      <c r="B164" s="71" t="s">
        <v>58</v>
      </c>
      <c r="C164" s="72">
        <f>C155+C163</f>
        <v>66</v>
      </c>
      <c r="D164" s="12"/>
      <c r="E164" s="12"/>
      <c r="F164" s="12">
        <f>SUM(F163+F155)</f>
        <v>0</v>
      </c>
      <c r="G164" s="77">
        <f>G155+G163</f>
        <v>0</v>
      </c>
    </row>
    <row r="165" spans="1:10" x14ac:dyDescent="0.25">
      <c r="A165" s="91" t="s">
        <v>61</v>
      </c>
      <c r="B165" s="91"/>
      <c r="C165" s="91"/>
      <c r="D165" s="91"/>
      <c r="E165" s="91"/>
      <c r="F165" s="91"/>
      <c r="G165" s="91"/>
    </row>
    <row r="166" spans="1:10" x14ac:dyDescent="0.25">
      <c r="A166" s="10">
        <v>116</v>
      </c>
      <c r="B166" s="10" t="s">
        <v>29</v>
      </c>
      <c r="C166" s="27">
        <f>10</f>
        <v>10</v>
      </c>
      <c r="D166" s="3"/>
      <c r="E166" s="3"/>
      <c r="F166" s="3">
        <f>C166*D166</f>
        <v>0</v>
      </c>
      <c r="G166" s="3">
        <f t="shared" ref="G166:G175" si="28">C166*E166</f>
        <v>0</v>
      </c>
    </row>
    <row r="167" spans="1:10" x14ac:dyDescent="0.25">
      <c r="A167" s="10">
        <v>117</v>
      </c>
      <c r="B167" s="10" t="s">
        <v>42</v>
      </c>
      <c r="C167" s="27">
        <v>1</v>
      </c>
      <c r="D167" s="3"/>
      <c r="E167" s="3"/>
      <c r="F167" s="3">
        <f t="shared" ref="F167:F175" si="29">C167*D167</f>
        <v>0</v>
      </c>
      <c r="G167" s="3">
        <f t="shared" si="28"/>
        <v>0</v>
      </c>
    </row>
    <row r="168" spans="1:10" x14ac:dyDescent="0.25">
      <c r="A168" s="10">
        <v>118</v>
      </c>
      <c r="B168" s="10" t="s">
        <v>43</v>
      </c>
      <c r="C168" s="27">
        <v>1</v>
      </c>
      <c r="D168" s="3"/>
      <c r="E168" s="3"/>
      <c r="F168" s="3">
        <f t="shared" si="29"/>
        <v>0</v>
      </c>
      <c r="G168" s="3">
        <f t="shared" si="28"/>
        <v>0</v>
      </c>
    </row>
    <row r="169" spans="1:10" x14ac:dyDescent="0.25">
      <c r="A169" s="10">
        <v>119</v>
      </c>
      <c r="B169" s="10" t="s">
        <v>44</v>
      </c>
      <c r="C169" s="27">
        <v>1</v>
      </c>
      <c r="D169" s="3"/>
      <c r="E169" s="3"/>
      <c r="F169" s="3">
        <f t="shared" si="29"/>
        <v>0</v>
      </c>
      <c r="G169" s="3">
        <f t="shared" si="28"/>
        <v>0</v>
      </c>
    </row>
    <row r="170" spans="1:10" x14ac:dyDescent="0.25">
      <c r="A170" s="10">
        <v>120</v>
      </c>
      <c r="B170" s="10" t="s">
        <v>45</v>
      </c>
      <c r="C170" s="27">
        <v>1</v>
      </c>
      <c r="D170" s="3"/>
      <c r="E170" s="3"/>
      <c r="F170" s="3">
        <f t="shared" si="29"/>
        <v>0</v>
      </c>
      <c r="G170" s="3">
        <f t="shared" si="28"/>
        <v>0</v>
      </c>
    </row>
    <row r="171" spans="1:10" x14ac:dyDescent="0.25">
      <c r="A171" s="10">
        <v>121</v>
      </c>
      <c r="B171" s="10" t="s">
        <v>46</v>
      </c>
      <c r="C171" s="27">
        <v>1</v>
      </c>
      <c r="D171" s="3"/>
      <c r="E171" s="3"/>
      <c r="F171" s="3">
        <f t="shared" si="29"/>
        <v>0</v>
      </c>
      <c r="G171" s="3">
        <f t="shared" si="28"/>
        <v>0</v>
      </c>
    </row>
    <row r="172" spans="1:10" x14ac:dyDescent="0.25">
      <c r="A172" s="10">
        <v>122</v>
      </c>
      <c r="B172" s="10" t="s">
        <v>47</v>
      </c>
      <c r="C172" s="27">
        <v>1</v>
      </c>
      <c r="D172" s="3"/>
      <c r="E172" s="3"/>
      <c r="F172" s="3">
        <f t="shared" si="29"/>
        <v>0</v>
      </c>
      <c r="G172" s="3">
        <f t="shared" si="28"/>
        <v>0</v>
      </c>
    </row>
    <row r="173" spans="1:10" x14ac:dyDescent="0.25">
      <c r="A173" s="10">
        <v>123</v>
      </c>
      <c r="B173" s="10" t="s">
        <v>48</v>
      </c>
      <c r="C173" s="27">
        <f>1</f>
        <v>1</v>
      </c>
      <c r="D173" s="3"/>
      <c r="E173" s="3"/>
      <c r="F173" s="3">
        <f t="shared" si="29"/>
        <v>0</v>
      </c>
      <c r="G173" s="3">
        <f t="shared" si="28"/>
        <v>0</v>
      </c>
      <c r="J173" s="49"/>
    </row>
    <row r="174" spans="1:10" x14ac:dyDescent="0.25">
      <c r="A174" s="10">
        <v>124</v>
      </c>
      <c r="B174" s="10" t="s">
        <v>49</v>
      </c>
      <c r="C174" s="27">
        <v>1</v>
      </c>
      <c r="D174" s="3"/>
      <c r="E174" s="3"/>
      <c r="F174" s="3">
        <f t="shared" si="29"/>
        <v>0</v>
      </c>
      <c r="G174" s="3">
        <f t="shared" si="28"/>
        <v>0</v>
      </c>
    </row>
    <row r="175" spans="1:10" x14ac:dyDescent="0.25">
      <c r="A175" s="10">
        <v>125</v>
      </c>
      <c r="B175" s="10" t="s">
        <v>50</v>
      </c>
      <c r="C175" s="27">
        <f>1</f>
        <v>1</v>
      </c>
      <c r="D175" s="3"/>
      <c r="E175" s="3"/>
      <c r="F175" s="3">
        <f t="shared" si="29"/>
        <v>0</v>
      </c>
      <c r="G175" s="3">
        <f t="shared" si="28"/>
        <v>0</v>
      </c>
    </row>
    <row r="176" spans="1:10" x14ac:dyDescent="0.25">
      <c r="A176" s="10"/>
      <c r="B176" s="30" t="s">
        <v>59</v>
      </c>
      <c r="C176" s="32">
        <f>C166+C167+C168+C169+C170+C171+C172+C173+C174+C175</f>
        <v>19</v>
      </c>
      <c r="D176" s="9"/>
      <c r="E176" s="9"/>
      <c r="F176" s="15">
        <f>SUM(F166:F175)</f>
        <v>0</v>
      </c>
      <c r="G176" s="14">
        <f>SUM(G166:G175)</f>
        <v>0</v>
      </c>
    </row>
    <row r="177" spans="1:15" s="51" customFormat="1" x14ac:dyDescent="0.25">
      <c r="A177" s="10"/>
      <c r="B177" s="30"/>
      <c r="C177" s="45"/>
      <c r="D177" s="12"/>
      <c r="E177" s="77" t="s">
        <v>76</v>
      </c>
      <c r="F177" s="20">
        <f>F176+F164+F146+F81+F30+F13</f>
        <v>0</v>
      </c>
      <c r="G177" s="20">
        <f>G13+G30+G81+G146+G164+G176</f>
        <v>0</v>
      </c>
      <c r="H177" s="50"/>
      <c r="I177" s="50"/>
      <c r="J177" s="50"/>
      <c r="K177" s="50"/>
      <c r="L177" s="50"/>
      <c r="M177" s="50"/>
      <c r="N177" s="50"/>
      <c r="O177" s="50"/>
    </row>
    <row r="178" spans="1:15" x14ac:dyDescent="0.25">
      <c r="A178" s="83" t="s">
        <v>32</v>
      </c>
      <c r="B178" s="83"/>
      <c r="C178" s="83"/>
      <c r="D178" s="83"/>
      <c r="E178" s="83"/>
      <c r="F178" s="83"/>
      <c r="G178" s="17"/>
    </row>
    <row r="179" spans="1:15" x14ac:dyDescent="0.25">
      <c r="A179" s="92" t="s">
        <v>70</v>
      </c>
      <c r="B179" s="93"/>
      <c r="C179" s="37"/>
      <c r="D179" s="37"/>
      <c r="E179" s="84"/>
      <c r="F179" s="84"/>
      <c r="G179" s="3"/>
    </row>
    <row r="180" spans="1:15" x14ac:dyDescent="0.25">
      <c r="A180" s="36">
        <v>126</v>
      </c>
      <c r="B180" s="10" t="s">
        <v>64</v>
      </c>
      <c r="C180" s="37">
        <v>300</v>
      </c>
      <c r="D180" s="37"/>
      <c r="E180" s="84"/>
      <c r="F180" s="3">
        <f>C180*D180</f>
        <v>0</v>
      </c>
      <c r="G180" s="3">
        <f>C180*E180</f>
        <v>0</v>
      </c>
    </row>
    <row r="181" spans="1:15" x14ac:dyDescent="0.25">
      <c r="A181" s="36">
        <v>127</v>
      </c>
      <c r="B181" s="10" t="s">
        <v>65</v>
      </c>
      <c r="C181" s="37">
        <v>50</v>
      </c>
      <c r="D181" s="37"/>
      <c r="E181" s="84"/>
      <c r="F181" s="3">
        <f t="shared" ref="F181:F187" si="30">C181*D181</f>
        <v>0</v>
      </c>
      <c r="G181" s="3">
        <f t="shared" ref="G181:G182" si="31">C181*E181</f>
        <v>0</v>
      </c>
    </row>
    <row r="182" spans="1:15" x14ac:dyDescent="0.25">
      <c r="A182" s="36">
        <v>127</v>
      </c>
      <c r="B182" s="10" t="s">
        <v>66</v>
      </c>
      <c r="C182" s="37">
        <v>50</v>
      </c>
      <c r="D182" s="37"/>
      <c r="E182" s="84"/>
      <c r="F182" s="3">
        <f t="shared" si="30"/>
        <v>0</v>
      </c>
      <c r="G182" s="3">
        <f t="shared" si="31"/>
        <v>0</v>
      </c>
    </row>
    <row r="183" spans="1:15" x14ac:dyDescent="0.25">
      <c r="A183" s="92" t="s">
        <v>51</v>
      </c>
      <c r="B183" s="93"/>
      <c r="C183" s="27"/>
      <c r="D183" s="21"/>
      <c r="E183" s="3"/>
      <c r="F183" s="3"/>
      <c r="G183" s="3"/>
    </row>
    <row r="184" spans="1:15" x14ac:dyDescent="0.25">
      <c r="A184" s="36">
        <v>128</v>
      </c>
      <c r="B184" s="10" t="s">
        <v>64</v>
      </c>
      <c r="C184" s="27">
        <v>200</v>
      </c>
      <c r="D184" s="21"/>
      <c r="E184" s="3"/>
      <c r="F184" s="3">
        <f t="shared" si="30"/>
        <v>0</v>
      </c>
      <c r="G184" s="3">
        <f>C184*E184</f>
        <v>0</v>
      </c>
    </row>
    <row r="185" spans="1:15" x14ac:dyDescent="0.25">
      <c r="A185" s="36">
        <v>129</v>
      </c>
      <c r="B185" s="10" t="s">
        <v>65</v>
      </c>
      <c r="C185" s="27">
        <v>50</v>
      </c>
      <c r="D185" s="21"/>
      <c r="E185" s="3"/>
      <c r="F185" s="3">
        <f t="shared" si="30"/>
        <v>0</v>
      </c>
      <c r="G185" s="3">
        <f t="shared" ref="G185:G186" si="32">C185*E185</f>
        <v>0</v>
      </c>
    </row>
    <row r="186" spans="1:15" x14ac:dyDescent="0.25">
      <c r="A186" s="36">
        <v>130</v>
      </c>
      <c r="B186" s="10" t="s">
        <v>66</v>
      </c>
      <c r="C186" s="27">
        <v>50</v>
      </c>
      <c r="D186" s="21"/>
      <c r="E186" s="3"/>
      <c r="F186" s="3">
        <f t="shared" si="30"/>
        <v>0</v>
      </c>
      <c r="G186" s="3">
        <f t="shared" si="32"/>
        <v>0</v>
      </c>
    </row>
    <row r="187" spans="1:15" ht="30" x14ac:dyDescent="0.25">
      <c r="A187" s="10">
        <v>131</v>
      </c>
      <c r="B187" s="52" t="s">
        <v>33</v>
      </c>
      <c r="C187" s="27">
        <v>12</v>
      </c>
      <c r="D187" s="3"/>
      <c r="E187" s="3"/>
      <c r="F187" s="3">
        <f t="shared" si="30"/>
        <v>0</v>
      </c>
      <c r="G187" s="65">
        <f>C187*E187</f>
        <v>0</v>
      </c>
    </row>
    <row r="188" spans="1:15" x14ac:dyDescent="0.25">
      <c r="A188" s="10"/>
      <c r="B188" s="52"/>
      <c r="C188" s="27"/>
      <c r="D188" s="3"/>
      <c r="E188" s="3"/>
      <c r="F188" s="4">
        <f>SUM(F179:F187)</f>
        <v>0</v>
      </c>
      <c r="G188" s="4">
        <f>SUM(G180:G187)</f>
        <v>0</v>
      </c>
    </row>
    <row r="189" spans="1:15" ht="31.5" customHeight="1" x14ac:dyDescent="0.25">
      <c r="A189" s="94" t="s">
        <v>72</v>
      </c>
      <c r="B189" s="95"/>
      <c r="C189" s="95"/>
      <c r="D189" s="95"/>
      <c r="E189" s="96"/>
      <c r="F189" s="97">
        <f>F188+F177</f>
        <v>0</v>
      </c>
      <c r="G189" s="98"/>
    </row>
    <row r="190" spans="1:15" ht="28.5" customHeight="1" x14ac:dyDescent="0.25">
      <c r="A190" s="99" t="s">
        <v>73</v>
      </c>
      <c r="B190" s="99"/>
      <c r="C190" s="99"/>
      <c r="D190" s="99"/>
      <c r="E190" s="99"/>
      <c r="F190" s="100">
        <f>G177+G188</f>
        <v>0</v>
      </c>
      <c r="G190" s="100"/>
    </row>
    <row r="191" spans="1:15" ht="28.5" customHeight="1" x14ac:dyDescent="0.25">
      <c r="A191" s="68"/>
      <c r="B191" s="68"/>
      <c r="C191" s="68"/>
      <c r="D191" s="68"/>
      <c r="E191" s="68"/>
      <c r="F191" s="69"/>
      <c r="G191" s="69"/>
    </row>
    <row r="192" spans="1:15" x14ac:dyDescent="0.25">
      <c r="B192" s="70" t="s">
        <v>67</v>
      </c>
      <c r="C192" s="28"/>
      <c r="D192" s="53"/>
      <c r="E192" s="5"/>
      <c r="F192" s="5"/>
      <c r="G192" s="5"/>
    </row>
    <row r="193" spans="1:7" x14ac:dyDescent="0.25">
      <c r="B193" s="101" t="s">
        <v>34</v>
      </c>
      <c r="C193" s="101"/>
      <c r="D193" s="101"/>
      <c r="E193" s="101"/>
      <c r="F193" s="101"/>
      <c r="G193" s="101"/>
    </row>
    <row r="194" spans="1:7" x14ac:dyDescent="0.25">
      <c r="B194" s="102" t="s">
        <v>35</v>
      </c>
      <c r="C194" s="102"/>
      <c r="D194" s="102"/>
      <c r="E194" s="102"/>
      <c r="F194" s="102"/>
      <c r="G194" s="102"/>
    </row>
    <row r="195" spans="1:7" x14ac:dyDescent="0.25">
      <c r="B195" s="102" t="s">
        <v>36</v>
      </c>
      <c r="C195" s="102"/>
      <c r="D195" s="102"/>
      <c r="E195" s="102"/>
      <c r="F195" s="102"/>
      <c r="G195" s="102"/>
    </row>
    <row r="196" spans="1:7" x14ac:dyDescent="0.25">
      <c r="B196" s="102" t="s">
        <v>37</v>
      </c>
      <c r="C196" s="102"/>
      <c r="D196" s="102"/>
      <c r="E196" s="102"/>
      <c r="F196" s="102"/>
      <c r="G196" s="102"/>
    </row>
    <row r="197" spans="1:7" ht="28.5" customHeight="1" x14ac:dyDescent="0.25">
      <c r="D197" s="53"/>
      <c r="E197" s="5"/>
      <c r="F197" s="5"/>
      <c r="G197" s="5"/>
    </row>
    <row r="198" spans="1:7" ht="28.5" customHeight="1" x14ac:dyDescent="0.25">
      <c r="D198" s="53"/>
      <c r="E198" s="5"/>
      <c r="F198" s="5"/>
      <c r="G198" s="5" t="s">
        <v>78</v>
      </c>
    </row>
    <row r="199" spans="1:7" ht="28.5" customHeight="1" x14ac:dyDescent="0.25">
      <c r="D199" s="53"/>
      <c r="E199" s="5"/>
      <c r="F199" s="5"/>
      <c r="G199" s="5"/>
    </row>
    <row r="200" spans="1:7" ht="28.5" customHeight="1" x14ac:dyDescent="0.25">
      <c r="D200" s="53"/>
      <c r="E200" s="5"/>
      <c r="F200" s="5"/>
      <c r="G200" s="5"/>
    </row>
    <row r="201" spans="1:7" ht="28.5" customHeight="1" x14ac:dyDescent="0.25">
      <c r="D201" s="53"/>
      <c r="E201" s="5"/>
      <c r="F201" s="5"/>
      <c r="G201" s="5"/>
    </row>
    <row r="202" spans="1:7" ht="28.5" customHeight="1" x14ac:dyDescent="0.25">
      <c r="D202" s="53"/>
      <c r="E202" s="5"/>
      <c r="F202" s="5"/>
      <c r="G202" s="5"/>
    </row>
    <row r="203" spans="1:7" ht="28.5" customHeight="1" x14ac:dyDescent="0.25">
      <c r="D203" s="53"/>
      <c r="E203" s="5"/>
      <c r="F203" s="5"/>
      <c r="G203" s="5"/>
    </row>
    <row r="204" spans="1:7" ht="28.5" customHeight="1" x14ac:dyDescent="0.25">
      <c r="D204" s="53"/>
      <c r="E204" s="5"/>
      <c r="F204" s="5"/>
      <c r="G204" s="5"/>
    </row>
    <row r="205" spans="1:7" x14ac:dyDescent="0.25">
      <c r="D205" s="6"/>
    </row>
    <row r="206" spans="1:7" x14ac:dyDescent="0.25">
      <c r="A206" s="103"/>
      <c r="B206" s="103"/>
      <c r="C206" s="103"/>
      <c r="D206" s="103"/>
    </row>
    <row r="207" spans="1:7" x14ac:dyDescent="0.25">
      <c r="A207" s="90"/>
      <c r="B207" s="90"/>
      <c r="C207" s="90"/>
      <c r="D207" s="90"/>
    </row>
    <row r="208" spans="1:7" x14ac:dyDescent="0.25">
      <c r="A208" s="54"/>
      <c r="B208" s="55"/>
      <c r="C208" s="55"/>
      <c r="D208" s="55"/>
    </row>
    <row r="209" spans="1:7" x14ac:dyDescent="0.25">
      <c r="A209" s="56"/>
      <c r="B209" s="5"/>
      <c r="C209" s="28"/>
      <c r="D209" s="5"/>
    </row>
    <row r="210" spans="1:7" x14ac:dyDescent="0.25">
      <c r="A210" s="56"/>
      <c r="B210" s="5"/>
      <c r="C210" s="28"/>
      <c r="D210" s="5"/>
    </row>
    <row r="211" spans="1:7" x14ac:dyDescent="0.25">
      <c r="A211" s="56"/>
      <c r="B211" s="5"/>
      <c r="C211" s="28"/>
      <c r="D211" s="5"/>
    </row>
    <row r="212" spans="1:7" x14ac:dyDescent="0.25">
      <c r="A212" s="56"/>
      <c r="B212" s="5"/>
      <c r="C212" s="28"/>
      <c r="D212" s="5"/>
    </row>
    <row r="213" spans="1:7" x14ac:dyDescent="0.25">
      <c r="A213" s="56"/>
      <c r="B213" s="5"/>
      <c r="C213" s="28"/>
      <c r="D213" s="5"/>
    </row>
    <row r="214" spans="1:7" x14ac:dyDescent="0.25">
      <c r="A214" s="57"/>
      <c r="B214" s="7"/>
      <c r="C214" s="58"/>
      <c r="D214" s="7"/>
      <c r="E214" s="22"/>
      <c r="F214" s="22"/>
      <c r="G214" s="22"/>
    </row>
    <row r="215" spans="1:7" x14ac:dyDescent="0.25">
      <c r="A215" s="57"/>
      <c r="B215" s="7"/>
      <c r="C215" s="59"/>
      <c r="D215" s="7"/>
      <c r="E215" s="22"/>
      <c r="F215" s="22"/>
      <c r="G215" s="22"/>
    </row>
    <row r="216" spans="1:7" x14ac:dyDescent="0.25">
      <c r="A216" s="60"/>
      <c r="B216" s="8"/>
      <c r="C216" s="61"/>
      <c r="D216" s="8"/>
      <c r="E216" s="22"/>
      <c r="F216" s="22"/>
      <c r="G216" s="22"/>
    </row>
    <row r="217" spans="1:7" x14ac:dyDescent="0.25">
      <c r="A217" s="60"/>
      <c r="B217" s="8"/>
      <c r="C217" s="61"/>
      <c r="D217" s="8"/>
      <c r="E217" s="22"/>
      <c r="F217" s="22"/>
      <c r="G217" s="22"/>
    </row>
    <row r="218" spans="1:7" x14ac:dyDescent="0.25">
      <c r="A218" s="56"/>
      <c r="B218" s="8"/>
      <c r="C218" s="61"/>
      <c r="D218" s="8"/>
      <c r="E218" s="22"/>
      <c r="F218" s="22"/>
      <c r="G218" s="22"/>
    </row>
    <row r="219" spans="1:7" x14ac:dyDescent="0.25">
      <c r="A219" s="82"/>
      <c r="B219" s="62"/>
      <c r="C219" s="61"/>
      <c r="D219" s="8"/>
      <c r="E219" s="22"/>
      <c r="F219" s="22"/>
      <c r="G219" s="22"/>
    </row>
    <row r="220" spans="1:7" x14ac:dyDescent="0.25">
      <c r="A220" s="11"/>
      <c r="B220" s="11"/>
      <c r="C220" s="11"/>
      <c r="D220" s="11"/>
      <c r="E220" s="22"/>
      <c r="F220" s="22"/>
      <c r="G220" s="22"/>
    </row>
    <row r="221" spans="1:7" x14ac:dyDescent="0.25">
      <c r="A221" s="11"/>
      <c r="B221" s="11"/>
      <c r="C221" s="11"/>
      <c r="D221" s="11"/>
      <c r="E221" s="22"/>
      <c r="F221" s="22"/>
      <c r="G221" s="22"/>
    </row>
    <row r="222" spans="1:7" x14ac:dyDescent="0.25">
      <c r="A222" s="11"/>
      <c r="B222" s="11"/>
      <c r="C222" s="11"/>
      <c r="D222" s="11"/>
      <c r="E222" s="22"/>
      <c r="F222" s="22"/>
      <c r="G222" s="22"/>
    </row>
    <row r="223" spans="1:7" x14ac:dyDescent="0.25">
      <c r="A223" s="11"/>
      <c r="B223" s="11"/>
      <c r="C223" s="11"/>
      <c r="D223" s="11"/>
      <c r="E223" s="22"/>
      <c r="F223" s="22"/>
      <c r="G223" s="22"/>
    </row>
    <row r="224" spans="1:7" x14ac:dyDescent="0.25">
      <c r="A224" s="11"/>
      <c r="B224" s="11"/>
      <c r="C224" s="11"/>
      <c r="D224" s="11"/>
      <c r="E224" s="22"/>
      <c r="F224" s="22"/>
      <c r="G224" s="22"/>
    </row>
    <row r="225" spans="1:7" x14ac:dyDescent="0.25">
      <c r="A225" s="11"/>
      <c r="B225" s="11"/>
      <c r="C225" s="11"/>
      <c r="D225" s="11"/>
      <c r="E225" s="22"/>
      <c r="F225" s="22"/>
      <c r="G225" s="22"/>
    </row>
  </sheetData>
  <mergeCells count="20">
    <mergeCell ref="A207:B207"/>
    <mergeCell ref="C207:D207"/>
    <mergeCell ref="A165:G165"/>
    <mergeCell ref="A179:B179"/>
    <mergeCell ref="A183:B183"/>
    <mergeCell ref="A189:E189"/>
    <mergeCell ref="F189:G189"/>
    <mergeCell ref="A190:E190"/>
    <mergeCell ref="F190:G190"/>
    <mergeCell ref="B193:G193"/>
    <mergeCell ref="B194:G194"/>
    <mergeCell ref="B195:G195"/>
    <mergeCell ref="B196:G196"/>
    <mergeCell ref="A206:D206"/>
    <mergeCell ref="A33:G33"/>
    <mergeCell ref="A2:G2"/>
    <mergeCell ref="A5:G5"/>
    <mergeCell ref="A9:G9"/>
    <mergeCell ref="A14:G14"/>
    <mergeCell ref="A32:D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2021-2022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Wiznerowicz</dc:creator>
  <cp:lastModifiedBy>Marta Żołnierowicz</cp:lastModifiedBy>
  <cp:lastPrinted>2022-01-11T12:35:34Z</cp:lastPrinted>
  <dcterms:created xsi:type="dcterms:W3CDTF">2016-01-28T08:04:55Z</dcterms:created>
  <dcterms:modified xsi:type="dcterms:W3CDTF">2022-01-11T12:42:01Z</dcterms:modified>
</cp:coreProperties>
</file>